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7290" activeTab="0"/>
  </bookViews>
  <sheets>
    <sheet name="GP_I st_S" sheetId="1" r:id="rId1"/>
    <sheet name="GP_I st_N" sheetId="2" r:id="rId2"/>
    <sheet name="GP_II st_S" sheetId="3" r:id="rId3"/>
    <sheet name="GP_II st_N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<sst xmlns="http://schemas.openxmlformats.org/spreadsheetml/2006/main" count="527" uniqueCount="182">
  <si>
    <t>Lp</t>
  </si>
  <si>
    <t>E</t>
  </si>
  <si>
    <t>Z</t>
  </si>
  <si>
    <t>W</t>
  </si>
  <si>
    <t>Ćw.</t>
  </si>
  <si>
    <t>S</t>
  </si>
  <si>
    <t>ECTS</t>
  </si>
  <si>
    <t>I rok</t>
  </si>
  <si>
    <t>II rok</t>
  </si>
  <si>
    <t>III rok</t>
  </si>
  <si>
    <t>2 semestr</t>
  </si>
  <si>
    <t>3 semestr</t>
  </si>
  <si>
    <t>4 semestr</t>
  </si>
  <si>
    <t>5 semestr</t>
  </si>
  <si>
    <t>6 semestr</t>
  </si>
  <si>
    <t>1.</t>
  </si>
  <si>
    <t>2.</t>
  </si>
  <si>
    <t>4.</t>
  </si>
  <si>
    <t>Matematyka</t>
  </si>
  <si>
    <t>Język obcy</t>
  </si>
  <si>
    <t>6.</t>
  </si>
  <si>
    <t>Wychowanie fizyczne</t>
  </si>
  <si>
    <t>1 semestr</t>
  </si>
  <si>
    <t>7.</t>
  </si>
  <si>
    <t>Ochrona własności intelektualnej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</si>
  <si>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</si>
  <si>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</si>
  <si>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</si>
  <si>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</si>
  <si>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</si>
  <si>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</si>
  <si>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</si>
  <si>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</si>
  <si>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</si>
  <si>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</si>
  <si>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</si>
  <si>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</si>
  <si>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</si>
  <si>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</si>
  <si>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</si>
  <si>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</si>
  <si>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</si>
  <si>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</si>
  <si>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</si>
  <si>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</si>
  <si>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</si>
  <si>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</si>
  <si>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</si>
  <si>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</si>
  <si>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</si>
  <si>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</si>
  <si>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</si>
  <si>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</si>
  <si>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</si>
  <si>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</si>
  <si>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</si>
  <si>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</si>
  <si>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</si>
  <si>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</si>
  <si>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</si>
  <si>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</si>
  <si>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</si>
  <si>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3.</t>
  </si>
  <si>
    <t>5.</t>
  </si>
  <si>
    <t>Godziny</t>
  </si>
  <si>
    <t>Łącznie</t>
  </si>
  <si>
    <t>Forma zal. po semestrze</t>
  </si>
  <si>
    <t>OGÓŁEM:</t>
  </si>
  <si>
    <t>Socjologia</t>
  </si>
  <si>
    <t>Geografia ekonomiczna</t>
  </si>
  <si>
    <t>Geografia fizyczna Polski</t>
  </si>
  <si>
    <t>Pracownia licencjacka</t>
  </si>
  <si>
    <t>Geografia ekonomiczna Polski</t>
  </si>
  <si>
    <r>
      <t>Przedmiot</t>
    </r>
    <r>
      <rPr>
        <b/>
        <vertAlign val="superscript"/>
        <sz val="11"/>
        <color indexed="8"/>
        <rFont val="Arial Narrow"/>
        <family val="2"/>
      </rPr>
      <t>1)</t>
    </r>
  </si>
  <si>
    <t>9.</t>
  </si>
  <si>
    <t>44.</t>
  </si>
  <si>
    <t>47.</t>
  </si>
  <si>
    <t>48.</t>
  </si>
  <si>
    <t xml:space="preserve">Moduły obligatoryjne </t>
  </si>
  <si>
    <t>Moduły do wyboru</t>
  </si>
  <si>
    <t>Praktyka zawodowa (3 tygodnie)</t>
  </si>
  <si>
    <r>
      <t>1) kursywą zaznaczono przedmioty do wyboru</t>
    </r>
  </si>
  <si>
    <t>Studentów obowiązuje ponadto szkolenie BHP oraz szkolenie biblioteczne</t>
  </si>
  <si>
    <r>
      <t>1) kursywą zaznaczono przedmioty do wyboru</t>
    </r>
  </si>
  <si>
    <t>Seminarium magisterskie</t>
  </si>
  <si>
    <t>1,2,3,4</t>
  </si>
  <si>
    <t>Gospodarka wodna</t>
  </si>
  <si>
    <t>Metody analizy przestrzennej</t>
  </si>
  <si>
    <t>PLAN STUDIÓW STACJONARNYCH PIERWSZEGO STOPNIA NA KIERUNKU GOSPODARKA PRZESTRZENNA</t>
  </si>
  <si>
    <t>PLAN STUDIÓW NIESTACJONARNYCH PIERWSZEGO STOPNIA NA KIERUNKU GOSPODARKA PRZESTRZENNA</t>
  </si>
  <si>
    <t>Podstawy gospodarki przestrzennej</t>
  </si>
  <si>
    <t>Geografia fizyczna</t>
  </si>
  <si>
    <t>Historia urbanistyki</t>
  </si>
  <si>
    <t>Ekonomia</t>
  </si>
  <si>
    <t>Prawoznawstwo</t>
  </si>
  <si>
    <t>Geodezja i kartografia</t>
  </si>
  <si>
    <t>Społeczno-kulturowe uwarunkowania gospodarki przestrzennej</t>
  </si>
  <si>
    <t>Prawne uwarunkowania gospodarki przestrzennej i ochrony środowiska</t>
  </si>
  <si>
    <t>Przyrodnicze uwarunkowania gospodarki przestrzennej</t>
  </si>
  <si>
    <t>Statystyka</t>
  </si>
  <si>
    <t>Kulturoznawstwo</t>
  </si>
  <si>
    <t>Ćwiczenia terenowe – środowiskowe podstawy gospodarki przestrzennej</t>
  </si>
  <si>
    <t>Ćwiczenia terenowe – społ.-ekonom. podstawy gospodarki przestrzennej</t>
  </si>
  <si>
    <t>Zintegrowane zarządzanie strefą nadmorską</t>
  </si>
  <si>
    <t>Architektura krajobrazu</t>
  </si>
  <si>
    <t>Politologia</t>
  </si>
  <si>
    <t>Techniki informacyjne</t>
  </si>
  <si>
    <t>Rysunek techniczny i planistyczny</t>
  </si>
  <si>
    <t>Geograficzne systemy informacji przestrzennej</t>
  </si>
  <si>
    <t>Projektowanie urbanistyczne</t>
  </si>
  <si>
    <t>Gospodarka nieruchomościami</t>
  </si>
  <si>
    <t>Ekologia krajobrazu</t>
  </si>
  <si>
    <t>Rozwój lokalny i regionalny</t>
  </si>
  <si>
    <t>Samorząd terytorialny</t>
  </si>
  <si>
    <t>Ekonomika miast i regionów</t>
  </si>
  <si>
    <t>Ćwiczenia terenowe – zagospodarowanie przestrzenne</t>
  </si>
  <si>
    <t>Geografia i historia Unii Europejskiej</t>
  </si>
  <si>
    <t>Podstawy ochrony środowiska</t>
  </si>
  <si>
    <t>Fundusze i programy Unii Europejskiej</t>
  </si>
  <si>
    <t>Strategie rozwoju jednostek samorządu terytorialnego</t>
  </si>
  <si>
    <t>Systemy geoinformacyjne i źródła danych w planowaniu przestrzennym</t>
  </si>
  <si>
    <t>Planowanie infrastruktury technicznej</t>
  </si>
  <si>
    <t>Zagospodarowanie turystyczne i rekreacyjne</t>
  </si>
  <si>
    <t>Wykład do wyboru I</t>
  </si>
  <si>
    <t>Planowanie i zagospodarowanie przestrzenne obszarów morskich</t>
  </si>
  <si>
    <t>Planowanie przestrzenne</t>
  </si>
  <si>
    <t>Geografia Pomorza</t>
  </si>
  <si>
    <t>Procedury ocen oddziaływania na środowisko</t>
  </si>
  <si>
    <t>Demografia</t>
  </si>
  <si>
    <t>Wykład do wyboru II</t>
  </si>
  <si>
    <t>1,2,3</t>
  </si>
  <si>
    <t>49.</t>
  </si>
  <si>
    <t>50.</t>
  </si>
  <si>
    <t>51.</t>
  </si>
  <si>
    <t>Ochrona hydrosfery i gospodarka wodna</t>
  </si>
  <si>
    <t>PLAN STUDIÓW STACJONARNYCH DRUGIEGO STOPNIA NA KIERUNKU GOSPODARKA PRZESTRZENNA</t>
  </si>
  <si>
    <t>Teoria systemów</t>
  </si>
  <si>
    <t>Polityka regionalna</t>
  </si>
  <si>
    <t>Techniki legislacyjne oraz procedury sporządzania aktów planowania i zagospodarowania przestrzennego</t>
  </si>
  <si>
    <t>Klastry przemysłowe a zagospodarowanie przestrzenne</t>
  </si>
  <si>
    <t>Ekofizjografia planistyczna</t>
  </si>
  <si>
    <t>Ochrona europejskiego dziedzictwa kulturowego</t>
  </si>
  <si>
    <t>Zaawansowany rysunek techniczny i planistyczny</t>
  </si>
  <si>
    <t>Kształtowanie środowiska przyrodniczego i kulturowego</t>
  </si>
  <si>
    <t>Teoria organizacji i zarządzania</t>
  </si>
  <si>
    <t>Przyrodnicze zjawiska ekstremalne a gospodarka przestrzenna</t>
  </si>
  <si>
    <t>Planowanie systemów transportowych</t>
  </si>
  <si>
    <t>Rewitalizacja miast</t>
  </si>
  <si>
    <t>Ewidencja gruntów i budynków</t>
  </si>
  <si>
    <t>Planowanie rozwoju miast</t>
  </si>
  <si>
    <t>Planowanie zagospodarowania obszarów turystycznych</t>
  </si>
  <si>
    <t>Przeciwdziałanie konfliktom przestrzennym</t>
  </si>
  <si>
    <t>Urzeczywistnianie interesu publicznego w prawnych regulacjach procesu inwestycyjnego</t>
  </si>
  <si>
    <t>Przedmiot do wyboru</t>
  </si>
  <si>
    <t>Marketing terytorialny</t>
  </si>
  <si>
    <t>Modele w gospodarce przestrzennej</t>
  </si>
  <si>
    <t>Gospodarka przestrzenna w strefie nadmorskiej</t>
  </si>
  <si>
    <t>Monitoring i ewaluacja polityki samorządowej</t>
  </si>
  <si>
    <t>Gospodarka przestrzenna Unii Europejskiej</t>
  </si>
  <si>
    <t>PLAN STUDIÓW NIESTACJONARNYCH DRUGIEGO STOPNIA NA KIERUNKU GOSPODARKA PRZESTRZENNA</t>
  </si>
  <si>
    <t xml:space="preserve">Przedmiot do wyboru </t>
  </si>
  <si>
    <t>Prakt.</t>
  </si>
  <si>
    <t>Razem:</t>
  </si>
  <si>
    <r>
      <t>SPECJALIZACJA NAUCZYCIELSKA (PRZEDSIĘBIORCZOŚĆ)</t>
    </r>
    <r>
      <rPr>
        <b/>
        <vertAlign val="superscript"/>
        <sz val="11"/>
        <color indexed="8"/>
        <rFont val="Arial Narrow"/>
        <family val="2"/>
      </rPr>
      <t>2)</t>
    </r>
  </si>
  <si>
    <t>Przedmiot</t>
  </si>
  <si>
    <t>2) Moduł dodatkowy. Wybór specjalizacji nauczycielskiej wiąże się z koniecznością wykorzystania dodatkowych punktów ECTS</t>
  </si>
  <si>
    <t>Seminarium licencjackie</t>
  </si>
  <si>
    <t>WDW1</t>
  </si>
  <si>
    <t>WDW2</t>
  </si>
  <si>
    <t>WDW3</t>
  </si>
  <si>
    <t>Wykład do wyboru III</t>
  </si>
  <si>
    <t>Psychologia</t>
  </si>
  <si>
    <t>Pedagogika</t>
  </si>
  <si>
    <t>Praktyka opiekuńczo-wychowawcza</t>
  </si>
  <si>
    <t>Prawo oświatowe</t>
  </si>
  <si>
    <t>Emisja głosu</t>
  </si>
  <si>
    <t>Podstawy dydaktyki</t>
  </si>
  <si>
    <t>Dydaktyka przedsiębiorczości I</t>
  </si>
  <si>
    <t>Praktyka pedagogiczna – obserwowanie zajęć</t>
  </si>
  <si>
    <t>Praktyka pedagogiczna I (wrzesień po I roku)</t>
  </si>
  <si>
    <t>Dydaktyka przedsiębiorczości II</t>
  </si>
  <si>
    <t xml:space="preserve">Praktyka pedagogiczna II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</si>
</sst>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name val="Symbol"/>
      <family val="1"/>
    </font>
    <font>
      <i/>
      <sz val="11"/>
      <name val="Arial Narrow"/>
      <family val="2"/>
    </font>
    <font>
      <b/>
      <sz val="12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>
        <color indexed="8"/>
      </right>
      <top style="double"/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/>
      <bottom/>
    </border>
    <border>
      <left/>
      <right style="thin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 style="thin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vertical="center" wrapText="1"/>
    </xf>
    <xf numFmtId="9" fontId="2" fillId="0" borderId="0" xfId="52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 wrapText="1"/>
    </xf>
    <xf numFmtId="0" fontId="10" fillId="0" borderId="7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left"/>
    </xf>
    <xf numFmtId="0" fontId="4" fillId="0" borderId="74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4" fillId="20" borderId="61" xfId="0" applyFont="1" applyFill="1" applyBorder="1" applyAlignment="1">
      <alignment horizontal="center" vertical="center"/>
    </xf>
    <xf numFmtId="0" fontId="4" fillId="20" borderId="77" xfId="0" applyFont="1" applyFill="1" applyBorder="1" applyAlignment="1">
      <alignment horizontal="center" vertical="center"/>
    </xf>
    <xf numFmtId="0" fontId="4" fillId="20" borderId="62" xfId="0" applyFont="1" applyFill="1" applyBorder="1" applyAlignment="1">
      <alignment horizontal="center" vertical="center"/>
    </xf>
    <xf numFmtId="0" fontId="4" fillId="20" borderId="6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right"/>
    </xf>
    <xf numFmtId="0" fontId="4" fillId="0" borderId="49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7"/>
  <sheetViews>
    <sheetView tabSelected="1" zoomScale="70" zoomScaleNormal="70" zoomScalePageLayoutView="0" workbookViewId="0" topLeftCell="A1">
      <selection activeCell="AG7" sqref="AG7:AH7"/>
    </sheetView>
  </sheetViews>
  <sheetFormatPr defaultColWidth="8.8515625" defaultRowHeight="15"/>
  <cols>
    <col min="1" max="1" width="7.7109375" style="6" customWidth="1"/>
    <col min="2" max="2" width="43.7109375" style="9" customWidth="1"/>
    <col min="3" max="3" width="6.421875" style="10" customWidth="1"/>
    <col min="4" max="4" width="6.140625" style="10" customWidth="1"/>
    <col min="5" max="6" width="8.8515625" style="10" customWidth="1"/>
    <col min="7" max="9" width="5.140625" style="10" customWidth="1"/>
    <col min="10" max="10" width="5.7109375" style="10" bestFit="1" customWidth="1"/>
    <col min="11" max="13" width="5.140625" style="10" customWidth="1"/>
    <col min="14" max="14" width="5.7109375" style="10" bestFit="1" customWidth="1"/>
    <col min="15" max="17" width="5.140625" style="10" customWidth="1"/>
    <col min="18" max="18" width="5.7109375" style="10" bestFit="1" customWidth="1"/>
    <col min="19" max="21" width="5.140625" style="10" customWidth="1"/>
    <col min="22" max="22" width="5.7109375" style="10" bestFit="1" customWidth="1"/>
    <col min="23" max="25" width="5.140625" style="10" customWidth="1"/>
    <col min="26" max="26" width="5.7109375" style="10" bestFit="1" customWidth="1"/>
    <col min="27" max="29" width="5.140625" style="10" customWidth="1"/>
    <col min="30" max="30" width="5.7109375" style="10" bestFit="1" customWidth="1"/>
    <col min="31" max="16384" width="8.8515625" style="6" customWidth="1"/>
  </cols>
  <sheetData>
    <row r="1" spans="1:40" s="9" customFormat="1" ht="16.5">
      <c r="A1" s="132" t="s">
        <v>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G1" s="2"/>
      <c r="AH1" s="2"/>
      <c r="AI1" s="2"/>
      <c r="AJ1" s="2"/>
      <c r="AK1" s="2"/>
      <c r="AL1" s="2"/>
      <c r="AM1" s="2"/>
      <c r="AN1" s="2"/>
    </row>
    <row r="2" spans="1:30" ht="15" customHeight="1" thickBot="1">
      <c r="A2" s="3"/>
      <c r="B2" s="4"/>
      <c r="C2" s="4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7" customFormat="1" ht="18.75" customHeight="1" thickTop="1">
      <c r="A3" s="127" t="s">
        <v>0</v>
      </c>
      <c r="B3" s="130" t="s">
        <v>73</v>
      </c>
      <c r="C3" s="144" t="s">
        <v>66</v>
      </c>
      <c r="D3" s="145"/>
      <c r="E3" s="148" t="s">
        <v>65</v>
      </c>
      <c r="F3" s="149"/>
      <c r="G3" s="141" t="s">
        <v>7</v>
      </c>
      <c r="H3" s="142"/>
      <c r="I3" s="142"/>
      <c r="J3" s="142"/>
      <c r="K3" s="142"/>
      <c r="L3" s="142"/>
      <c r="M3" s="142"/>
      <c r="N3" s="143"/>
      <c r="O3" s="141" t="s">
        <v>8</v>
      </c>
      <c r="P3" s="142"/>
      <c r="Q3" s="142"/>
      <c r="R3" s="142"/>
      <c r="S3" s="142"/>
      <c r="T3" s="142"/>
      <c r="U3" s="142"/>
      <c r="V3" s="143"/>
      <c r="W3" s="141" t="s">
        <v>9</v>
      </c>
      <c r="X3" s="142"/>
      <c r="Y3" s="142"/>
      <c r="Z3" s="142"/>
      <c r="AA3" s="142"/>
      <c r="AB3" s="142"/>
      <c r="AC3" s="142"/>
      <c r="AD3" s="143"/>
    </row>
    <row r="4" spans="1:30" s="7" customFormat="1" ht="16.5">
      <c r="A4" s="128"/>
      <c r="B4" s="131"/>
      <c r="C4" s="146"/>
      <c r="D4" s="147"/>
      <c r="E4" s="122" t="s">
        <v>64</v>
      </c>
      <c r="F4" s="125" t="s">
        <v>6</v>
      </c>
      <c r="G4" s="153" t="s">
        <v>22</v>
      </c>
      <c r="H4" s="139"/>
      <c r="I4" s="139"/>
      <c r="J4" s="139"/>
      <c r="K4" s="139" t="s">
        <v>10</v>
      </c>
      <c r="L4" s="139"/>
      <c r="M4" s="139"/>
      <c r="N4" s="140"/>
      <c r="O4" s="153" t="s">
        <v>11</v>
      </c>
      <c r="P4" s="139"/>
      <c r="Q4" s="139"/>
      <c r="R4" s="139"/>
      <c r="S4" s="139" t="s">
        <v>12</v>
      </c>
      <c r="T4" s="139"/>
      <c r="U4" s="139"/>
      <c r="V4" s="140"/>
      <c r="W4" s="153" t="s">
        <v>13</v>
      </c>
      <c r="X4" s="139"/>
      <c r="Y4" s="139"/>
      <c r="Z4" s="139"/>
      <c r="AA4" s="139" t="s">
        <v>14</v>
      </c>
      <c r="AB4" s="139"/>
      <c r="AC4" s="139"/>
      <c r="AD4" s="140"/>
    </row>
    <row r="5" spans="1:30" s="7" customFormat="1" ht="17.25" thickBot="1">
      <c r="A5" s="129"/>
      <c r="B5" s="126"/>
      <c r="C5" s="16" t="s">
        <v>1</v>
      </c>
      <c r="D5" s="17" t="s">
        <v>2</v>
      </c>
      <c r="E5" s="154"/>
      <c r="F5" s="126"/>
      <c r="G5" s="16" t="s">
        <v>3</v>
      </c>
      <c r="H5" s="18" t="s">
        <v>4</v>
      </c>
      <c r="I5" s="18" t="s">
        <v>5</v>
      </c>
      <c r="J5" s="18" t="s">
        <v>6</v>
      </c>
      <c r="K5" s="18" t="s">
        <v>3</v>
      </c>
      <c r="L5" s="18" t="s">
        <v>4</v>
      </c>
      <c r="M5" s="18" t="s">
        <v>5</v>
      </c>
      <c r="N5" s="17" t="s">
        <v>6</v>
      </c>
      <c r="O5" s="16" t="s">
        <v>3</v>
      </c>
      <c r="P5" s="18" t="s">
        <v>4</v>
      </c>
      <c r="Q5" s="18" t="s">
        <v>5</v>
      </c>
      <c r="R5" s="18" t="s">
        <v>6</v>
      </c>
      <c r="S5" s="18" t="s">
        <v>3</v>
      </c>
      <c r="T5" s="18" t="s">
        <v>4</v>
      </c>
      <c r="U5" s="18" t="s">
        <v>5</v>
      </c>
      <c r="V5" s="17" t="s">
        <v>6</v>
      </c>
      <c r="W5" s="16" t="s">
        <v>3</v>
      </c>
      <c r="X5" s="18" t="s">
        <v>4</v>
      </c>
      <c r="Y5" s="18" t="s">
        <v>5</v>
      </c>
      <c r="Z5" s="18" t="s">
        <v>6</v>
      </c>
      <c r="AA5" s="18" t="s">
        <v>3</v>
      </c>
      <c r="AB5" s="18" t="s">
        <v>4</v>
      </c>
      <c r="AC5" s="18" t="s">
        <v>5</v>
      </c>
      <c r="AD5" s="17" t="s">
        <v>6</v>
      </c>
    </row>
    <row r="6" spans="1:30" s="40" customFormat="1" ht="17.25" thickTop="1">
      <c r="A6" s="31" t="s">
        <v>15</v>
      </c>
      <c r="B6" s="59" t="s">
        <v>90</v>
      </c>
      <c r="C6" s="63">
        <v>1</v>
      </c>
      <c r="D6" s="33"/>
      <c r="E6" s="34">
        <f>G6+H6+I6+K6+L6+M6+O6+P6+Q6+S6+T6+U6+W6+X6+Y6+AA6+AB6+AC6</f>
        <v>60</v>
      </c>
      <c r="F6" s="35">
        <f>J6+N6+R6+V6+Z6+AD6</f>
        <v>4</v>
      </c>
      <c r="G6" s="36">
        <v>30</v>
      </c>
      <c r="H6" s="37">
        <v>30</v>
      </c>
      <c r="I6" s="37"/>
      <c r="J6" s="38">
        <v>4</v>
      </c>
      <c r="K6" s="37"/>
      <c r="L6" s="37"/>
      <c r="M6" s="37"/>
      <c r="N6" s="33"/>
      <c r="O6" s="39"/>
      <c r="P6" s="37"/>
      <c r="Q6" s="37"/>
      <c r="R6" s="37"/>
      <c r="S6" s="37"/>
      <c r="T6" s="37"/>
      <c r="U6" s="37"/>
      <c r="V6" s="33"/>
      <c r="W6" s="39"/>
      <c r="X6" s="37"/>
      <c r="Y6" s="37"/>
      <c r="Z6" s="37"/>
      <c r="AA6" s="37"/>
      <c r="AB6" s="37"/>
      <c r="AC6" s="37"/>
      <c r="AD6" s="33"/>
    </row>
    <row r="7" spans="1:30" s="40" customFormat="1" ht="16.5">
      <c r="A7" s="41" t="s">
        <v>16</v>
      </c>
      <c r="B7" s="60" t="s">
        <v>91</v>
      </c>
      <c r="C7" s="27"/>
      <c r="D7" s="43">
        <v>1</v>
      </c>
      <c r="E7" s="34">
        <f aca="true" t="shared" si="0" ref="E7:E27">G7+H7+I7+K7+L7+M7+O7+P7+Q7+S7+T7+U7+W7+X7+Y7+AA7+AB7+AC7</f>
        <v>60</v>
      </c>
      <c r="F7" s="35">
        <f aca="true" t="shared" si="1" ref="F7:F27">J7+N7+R7+V7+Z7+AD7</f>
        <v>4</v>
      </c>
      <c r="G7" s="44">
        <v>30</v>
      </c>
      <c r="H7" s="45">
        <v>30</v>
      </c>
      <c r="I7" s="45"/>
      <c r="J7" s="46">
        <v>4</v>
      </c>
      <c r="K7" s="45"/>
      <c r="L7" s="45"/>
      <c r="M7" s="45"/>
      <c r="N7" s="43"/>
      <c r="O7" s="27"/>
      <c r="P7" s="45"/>
      <c r="Q7" s="45"/>
      <c r="R7" s="45"/>
      <c r="S7" s="45"/>
      <c r="T7" s="45"/>
      <c r="U7" s="45"/>
      <c r="V7" s="43"/>
      <c r="W7" s="27"/>
      <c r="X7" s="45"/>
      <c r="Y7" s="45"/>
      <c r="Z7" s="45"/>
      <c r="AA7" s="45"/>
      <c r="AB7" s="45"/>
      <c r="AC7" s="45"/>
      <c r="AD7" s="43"/>
    </row>
    <row r="8" spans="1:30" s="40" customFormat="1" ht="16.5">
      <c r="A8" s="31" t="s">
        <v>62</v>
      </c>
      <c r="B8" s="60" t="s">
        <v>69</v>
      </c>
      <c r="C8" s="27">
        <v>1</v>
      </c>
      <c r="D8" s="43"/>
      <c r="E8" s="34">
        <f t="shared" si="0"/>
        <v>60</v>
      </c>
      <c r="F8" s="35">
        <f t="shared" si="1"/>
        <v>4</v>
      </c>
      <c r="G8" s="44">
        <v>30</v>
      </c>
      <c r="H8" s="45">
        <v>30</v>
      </c>
      <c r="I8" s="45"/>
      <c r="J8" s="46">
        <v>4</v>
      </c>
      <c r="K8" s="45"/>
      <c r="L8" s="45"/>
      <c r="M8" s="45"/>
      <c r="N8" s="43"/>
      <c r="O8" s="27"/>
      <c r="P8" s="45"/>
      <c r="Q8" s="45"/>
      <c r="R8" s="45"/>
      <c r="S8" s="45"/>
      <c r="T8" s="45"/>
      <c r="U8" s="45"/>
      <c r="V8" s="43"/>
      <c r="W8" s="27"/>
      <c r="X8" s="45"/>
      <c r="Y8" s="45"/>
      <c r="Z8" s="45"/>
      <c r="AA8" s="45"/>
      <c r="AB8" s="45"/>
      <c r="AC8" s="45"/>
      <c r="AD8" s="43"/>
    </row>
    <row r="9" spans="1:30" s="40" customFormat="1" ht="16.5">
      <c r="A9" s="41" t="s">
        <v>17</v>
      </c>
      <c r="B9" s="60" t="s">
        <v>92</v>
      </c>
      <c r="C9" s="27">
        <v>1</v>
      </c>
      <c r="D9" s="43"/>
      <c r="E9" s="34">
        <f t="shared" si="0"/>
        <v>45</v>
      </c>
      <c r="F9" s="35">
        <f t="shared" si="1"/>
        <v>3</v>
      </c>
      <c r="G9" s="44">
        <v>30</v>
      </c>
      <c r="H9" s="45">
        <v>15</v>
      </c>
      <c r="I9" s="45"/>
      <c r="J9" s="46">
        <v>3</v>
      </c>
      <c r="K9" s="45"/>
      <c r="L9" s="45"/>
      <c r="M9" s="45"/>
      <c r="N9" s="43"/>
      <c r="O9" s="27"/>
      <c r="P9" s="45"/>
      <c r="Q9" s="45"/>
      <c r="R9" s="45"/>
      <c r="S9" s="45"/>
      <c r="T9" s="45"/>
      <c r="U9" s="45"/>
      <c r="V9" s="43"/>
      <c r="W9" s="27"/>
      <c r="X9" s="45"/>
      <c r="Y9" s="45"/>
      <c r="Z9" s="45"/>
      <c r="AA9" s="45"/>
      <c r="AB9" s="45"/>
      <c r="AC9" s="45"/>
      <c r="AD9" s="43"/>
    </row>
    <row r="10" spans="1:30" s="40" customFormat="1" ht="16.5">
      <c r="A10" s="31" t="s">
        <v>63</v>
      </c>
      <c r="B10" s="60" t="s">
        <v>18</v>
      </c>
      <c r="C10" s="27"/>
      <c r="D10" s="43">
        <v>1</v>
      </c>
      <c r="E10" s="34">
        <f t="shared" si="0"/>
        <v>30</v>
      </c>
      <c r="F10" s="35">
        <f t="shared" si="1"/>
        <v>3</v>
      </c>
      <c r="G10" s="44">
        <v>15</v>
      </c>
      <c r="H10" s="45">
        <v>15</v>
      </c>
      <c r="I10" s="45"/>
      <c r="J10" s="46">
        <v>3</v>
      </c>
      <c r="K10" s="45"/>
      <c r="L10" s="45"/>
      <c r="M10" s="45"/>
      <c r="N10" s="43"/>
      <c r="O10" s="27"/>
      <c r="P10" s="45"/>
      <c r="Q10" s="45"/>
      <c r="R10" s="45"/>
      <c r="S10" s="45"/>
      <c r="T10" s="45"/>
      <c r="U10" s="45"/>
      <c r="V10" s="43"/>
      <c r="W10" s="27"/>
      <c r="X10" s="45"/>
      <c r="Y10" s="45"/>
      <c r="Z10" s="45"/>
      <c r="AA10" s="45"/>
      <c r="AB10" s="45"/>
      <c r="AC10" s="45"/>
      <c r="AD10" s="43"/>
    </row>
    <row r="11" spans="1:30" s="40" customFormat="1" ht="16.5">
      <c r="A11" s="41" t="s">
        <v>20</v>
      </c>
      <c r="B11" s="60" t="s">
        <v>93</v>
      </c>
      <c r="C11" s="27">
        <v>1</v>
      </c>
      <c r="D11" s="43"/>
      <c r="E11" s="34">
        <f t="shared" si="0"/>
        <v>60</v>
      </c>
      <c r="F11" s="35">
        <f t="shared" si="1"/>
        <v>4</v>
      </c>
      <c r="G11" s="44">
        <v>30</v>
      </c>
      <c r="H11" s="45">
        <v>30</v>
      </c>
      <c r="I11" s="45"/>
      <c r="J11" s="46">
        <v>4</v>
      </c>
      <c r="K11" s="45"/>
      <c r="L11" s="45"/>
      <c r="M11" s="45"/>
      <c r="N11" s="43"/>
      <c r="O11" s="27"/>
      <c r="P11" s="45"/>
      <c r="Q11" s="45"/>
      <c r="R11" s="45"/>
      <c r="S11" s="45"/>
      <c r="T11" s="45"/>
      <c r="U11" s="45"/>
      <c r="V11" s="43"/>
      <c r="W11" s="27"/>
      <c r="X11" s="45"/>
      <c r="Y11" s="45"/>
      <c r="Z11" s="45"/>
      <c r="AA11" s="45"/>
      <c r="AB11" s="45"/>
      <c r="AC11" s="45"/>
      <c r="AD11" s="43"/>
    </row>
    <row r="12" spans="1:30" s="40" customFormat="1" ht="16.5">
      <c r="A12" s="31" t="s">
        <v>23</v>
      </c>
      <c r="B12" s="60" t="s">
        <v>94</v>
      </c>
      <c r="C12" s="27"/>
      <c r="D12" s="43">
        <v>1</v>
      </c>
      <c r="E12" s="34">
        <f t="shared" si="0"/>
        <v>30</v>
      </c>
      <c r="F12" s="35">
        <f t="shared" si="1"/>
        <v>2</v>
      </c>
      <c r="G12" s="44">
        <v>30</v>
      </c>
      <c r="H12" s="45"/>
      <c r="I12" s="45"/>
      <c r="J12" s="46">
        <v>2</v>
      </c>
      <c r="K12" s="45"/>
      <c r="L12" s="45"/>
      <c r="M12" s="45"/>
      <c r="N12" s="43"/>
      <c r="O12" s="27"/>
      <c r="P12" s="45"/>
      <c r="Q12" s="45"/>
      <c r="R12" s="45"/>
      <c r="S12" s="45"/>
      <c r="T12" s="45"/>
      <c r="U12" s="45"/>
      <c r="V12" s="43"/>
      <c r="W12" s="27"/>
      <c r="X12" s="45"/>
      <c r="Y12" s="45"/>
      <c r="Z12" s="45"/>
      <c r="AA12" s="45"/>
      <c r="AB12" s="45"/>
      <c r="AC12" s="45"/>
      <c r="AD12" s="43"/>
    </row>
    <row r="13" spans="1:30" s="40" customFormat="1" ht="16.5">
      <c r="A13" s="41" t="s">
        <v>25</v>
      </c>
      <c r="B13" s="60" t="s">
        <v>95</v>
      </c>
      <c r="C13" s="27">
        <v>2</v>
      </c>
      <c r="D13" s="43">
        <v>1</v>
      </c>
      <c r="E13" s="34">
        <f t="shared" si="0"/>
        <v>60</v>
      </c>
      <c r="F13" s="35">
        <f t="shared" si="1"/>
        <v>5</v>
      </c>
      <c r="G13" s="44">
        <v>15</v>
      </c>
      <c r="H13" s="45">
        <v>15</v>
      </c>
      <c r="I13" s="45"/>
      <c r="J13" s="46">
        <v>3</v>
      </c>
      <c r="K13" s="45">
        <v>15</v>
      </c>
      <c r="L13" s="45">
        <v>15</v>
      </c>
      <c r="M13" s="45"/>
      <c r="N13" s="43">
        <v>2</v>
      </c>
      <c r="O13" s="27"/>
      <c r="P13" s="45"/>
      <c r="Q13" s="45"/>
      <c r="R13" s="45"/>
      <c r="S13" s="45"/>
      <c r="T13" s="45"/>
      <c r="U13" s="45"/>
      <c r="V13" s="43"/>
      <c r="W13" s="27"/>
      <c r="X13" s="45"/>
      <c r="Y13" s="45"/>
      <c r="Z13" s="45"/>
      <c r="AA13" s="45"/>
      <c r="AB13" s="45"/>
      <c r="AC13" s="45"/>
      <c r="AD13" s="43"/>
    </row>
    <row r="14" spans="1:30" s="40" customFormat="1" ht="16.5">
      <c r="A14" s="31" t="s">
        <v>74</v>
      </c>
      <c r="B14" s="61" t="s">
        <v>19</v>
      </c>
      <c r="C14" s="27">
        <v>4</v>
      </c>
      <c r="D14" s="43" t="s">
        <v>130</v>
      </c>
      <c r="E14" s="34">
        <f t="shared" si="0"/>
        <v>120</v>
      </c>
      <c r="F14" s="35">
        <f t="shared" si="1"/>
        <v>5</v>
      </c>
      <c r="G14" s="44"/>
      <c r="H14" s="45">
        <v>30</v>
      </c>
      <c r="I14" s="45"/>
      <c r="J14" s="46">
        <v>1</v>
      </c>
      <c r="K14" s="45"/>
      <c r="L14" s="45">
        <v>30</v>
      </c>
      <c r="M14" s="45"/>
      <c r="N14" s="43">
        <v>1</v>
      </c>
      <c r="O14" s="27"/>
      <c r="P14" s="45">
        <v>30</v>
      </c>
      <c r="Q14" s="45"/>
      <c r="R14" s="45">
        <v>1</v>
      </c>
      <c r="S14" s="45"/>
      <c r="T14" s="45">
        <v>30</v>
      </c>
      <c r="U14" s="45"/>
      <c r="V14" s="43">
        <v>2</v>
      </c>
      <c r="W14" s="27"/>
      <c r="X14" s="45"/>
      <c r="Y14" s="45"/>
      <c r="Z14" s="45"/>
      <c r="AA14" s="45"/>
      <c r="AB14" s="45"/>
      <c r="AC14" s="45"/>
      <c r="AD14" s="43"/>
    </row>
    <row r="15" spans="1:30" s="40" customFormat="1" ht="16.5">
      <c r="A15" s="41" t="s">
        <v>26</v>
      </c>
      <c r="B15" s="60" t="s">
        <v>100</v>
      </c>
      <c r="C15" s="27"/>
      <c r="D15" s="43">
        <v>1</v>
      </c>
      <c r="E15" s="34">
        <f>G15+H15+I15+K15+L15+M15+O15+P15+Q15+S15+T15+U15+W15+X15+Y15+AA15+AB15+AC15</f>
        <v>30</v>
      </c>
      <c r="F15" s="35">
        <f>J15+N15+R15+V15+Z15+AD15</f>
        <v>2</v>
      </c>
      <c r="G15" s="45">
        <v>30</v>
      </c>
      <c r="H15" s="45"/>
      <c r="I15" s="45"/>
      <c r="J15" s="46">
        <v>2</v>
      </c>
      <c r="K15" s="106"/>
      <c r="L15" s="45"/>
      <c r="M15" s="45"/>
      <c r="N15" s="107"/>
      <c r="O15" s="27"/>
      <c r="P15" s="45"/>
      <c r="Q15" s="45"/>
      <c r="R15" s="45"/>
      <c r="S15" s="45"/>
      <c r="T15" s="45"/>
      <c r="U15" s="45"/>
      <c r="V15" s="43"/>
      <c r="W15" s="27"/>
      <c r="X15" s="45"/>
      <c r="Y15" s="45"/>
      <c r="Z15" s="45"/>
      <c r="AA15" s="45"/>
      <c r="AB15" s="45"/>
      <c r="AC15" s="45"/>
      <c r="AD15" s="43"/>
    </row>
    <row r="16" spans="1:30" s="40" customFormat="1" ht="33">
      <c r="A16" s="31" t="s">
        <v>27</v>
      </c>
      <c r="B16" s="60" t="s">
        <v>96</v>
      </c>
      <c r="C16" s="27">
        <v>2</v>
      </c>
      <c r="D16" s="43"/>
      <c r="E16" s="34">
        <f t="shared" si="0"/>
        <v>60</v>
      </c>
      <c r="F16" s="35">
        <f t="shared" si="1"/>
        <v>4</v>
      </c>
      <c r="G16" s="44"/>
      <c r="H16" s="45"/>
      <c r="I16" s="45"/>
      <c r="J16" s="46"/>
      <c r="K16" s="46">
        <v>30</v>
      </c>
      <c r="L16" s="45">
        <v>30</v>
      </c>
      <c r="M16" s="45"/>
      <c r="N16" s="47">
        <v>4</v>
      </c>
      <c r="O16" s="27"/>
      <c r="P16" s="45"/>
      <c r="Q16" s="45"/>
      <c r="R16" s="45"/>
      <c r="S16" s="45"/>
      <c r="T16" s="45"/>
      <c r="U16" s="45"/>
      <c r="V16" s="43"/>
      <c r="W16" s="27"/>
      <c r="X16" s="45"/>
      <c r="Y16" s="45"/>
      <c r="Z16" s="45"/>
      <c r="AA16" s="45"/>
      <c r="AB16" s="45"/>
      <c r="AC16" s="45"/>
      <c r="AD16" s="43"/>
    </row>
    <row r="17" spans="1:30" s="40" customFormat="1" ht="33">
      <c r="A17" s="41" t="s">
        <v>28</v>
      </c>
      <c r="B17" s="60" t="s">
        <v>97</v>
      </c>
      <c r="C17" s="27"/>
      <c r="D17" s="43">
        <v>2</v>
      </c>
      <c r="E17" s="34">
        <f t="shared" si="0"/>
        <v>45</v>
      </c>
      <c r="F17" s="35">
        <f t="shared" si="1"/>
        <v>3</v>
      </c>
      <c r="G17" s="44"/>
      <c r="H17" s="45"/>
      <c r="I17" s="45"/>
      <c r="J17" s="46"/>
      <c r="K17" s="46">
        <v>30</v>
      </c>
      <c r="L17" s="45">
        <v>15</v>
      </c>
      <c r="M17" s="45"/>
      <c r="N17" s="47">
        <v>3</v>
      </c>
      <c r="O17" s="27"/>
      <c r="P17" s="45"/>
      <c r="Q17" s="45"/>
      <c r="R17" s="45"/>
      <c r="S17" s="45"/>
      <c r="T17" s="45"/>
      <c r="U17" s="45"/>
      <c r="V17" s="43"/>
      <c r="W17" s="27"/>
      <c r="X17" s="45"/>
      <c r="Y17" s="45"/>
      <c r="Z17" s="45"/>
      <c r="AA17" s="45"/>
      <c r="AB17" s="45"/>
      <c r="AC17" s="45"/>
      <c r="AD17" s="43"/>
    </row>
    <row r="18" spans="1:30" s="40" customFormat="1" ht="33">
      <c r="A18" s="31" t="s">
        <v>29</v>
      </c>
      <c r="B18" s="60" t="s">
        <v>98</v>
      </c>
      <c r="C18" s="27">
        <v>2</v>
      </c>
      <c r="D18" s="43"/>
      <c r="E18" s="34">
        <f t="shared" si="0"/>
        <v>60</v>
      </c>
      <c r="F18" s="35">
        <f t="shared" si="1"/>
        <v>4</v>
      </c>
      <c r="G18" s="44"/>
      <c r="H18" s="45"/>
      <c r="I18" s="45"/>
      <c r="J18" s="46"/>
      <c r="K18" s="46">
        <v>30</v>
      </c>
      <c r="L18" s="45">
        <v>30</v>
      </c>
      <c r="M18" s="45"/>
      <c r="N18" s="47">
        <v>4</v>
      </c>
      <c r="O18" s="27"/>
      <c r="P18" s="45"/>
      <c r="Q18" s="45"/>
      <c r="R18" s="45"/>
      <c r="S18" s="45"/>
      <c r="T18" s="45"/>
      <c r="U18" s="45"/>
      <c r="V18" s="43"/>
      <c r="W18" s="27"/>
      <c r="X18" s="45"/>
      <c r="Y18" s="45"/>
      <c r="Z18" s="45"/>
      <c r="AA18" s="45"/>
      <c r="AB18" s="45"/>
      <c r="AC18" s="45"/>
      <c r="AD18" s="43"/>
    </row>
    <row r="19" spans="1:30" s="40" customFormat="1" ht="16.5">
      <c r="A19" s="41" t="s">
        <v>30</v>
      </c>
      <c r="B19" s="60" t="s">
        <v>70</v>
      </c>
      <c r="C19" s="27"/>
      <c r="D19" s="43">
        <v>2</v>
      </c>
      <c r="E19" s="34">
        <f t="shared" si="0"/>
        <v>30</v>
      </c>
      <c r="F19" s="35">
        <f t="shared" si="1"/>
        <v>2</v>
      </c>
      <c r="G19" s="44"/>
      <c r="H19" s="45"/>
      <c r="I19" s="45"/>
      <c r="J19" s="46"/>
      <c r="K19" s="46">
        <v>15</v>
      </c>
      <c r="L19" s="45">
        <v>15</v>
      </c>
      <c r="M19" s="45"/>
      <c r="N19" s="47">
        <v>2</v>
      </c>
      <c r="O19" s="27"/>
      <c r="P19" s="45"/>
      <c r="Q19" s="45"/>
      <c r="R19" s="45"/>
      <c r="S19" s="45"/>
      <c r="T19" s="45"/>
      <c r="U19" s="45"/>
      <c r="V19" s="43"/>
      <c r="W19" s="27"/>
      <c r="X19" s="45"/>
      <c r="Y19" s="45"/>
      <c r="Z19" s="45"/>
      <c r="AA19" s="45"/>
      <c r="AB19" s="45"/>
      <c r="AC19" s="45"/>
      <c r="AD19" s="43"/>
    </row>
    <row r="20" spans="1:30" s="40" customFormat="1" ht="16.5">
      <c r="A20" s="31" t="s">
        <v>31</v>
      </c>
      <c r="B20" s="60" t="s">
        <v>99</v>
      </c>
      <c r="C20" s="27">
        <v>2</v>
      </c>
      <c r="D20" s="43"/>
      <c r="E20" s="34">
        <f t="shared" si="0"/>
        <v>45</v>
      </c>
      <c r="F20" s="35">
        <f t="shared" si="1"/>
        <v>3</v>
      </c>
      <c r="G20" s="27"/>
      <c r="H20" s="45"/>
      <c r="I20" s="45"/>
      <c r="J20" s="46"/>
      <c r="K20" s="45">
        <v>30</v>
      </c>
      <c r="L20" s="45">
        <v>15</v>
      </c>
      <c r="M20" s="45"/>
      <c r="N20" s="47">
        <v>3</v>
      </c>
      <c r="O20" s="27"/>
      <c r="P20" s="45"/>
      <c r="Q20" s="45"/>
      <c r="R20" s="45"/>
      <c r="S20" s="45"/>
      <c r="T20" s="45"/>
      <c r="U20" s="45"/>
      <c r="V20" s="43"/>
      <c r="W20" s="27"/>
      <c r="X20" s="45"/>
      <c r="Y20" s="45"/>
      <c r="Z20" s="45"/>
      <c r="AA20" s="45"/>
      <c r="AB20" s="45"/>
      <c r="AC20" s="45"/>
      <c r="AD20" s="43"/>
    </row>
    <row r="21" spans="1:30" s="56" customFormat="1" ht="16.5">
      <c r="A21" s="41" t="s">
        <v>32</v>
      </c>
      <c r="B21" s="60" t="s">
        <v>111</v>
      </c>
      <c r="C21" s="52"/>
      <c r="D21" s="49">
        <v>2</v>
      </c>
      <c r="E21" s="50">
        <f>G21+H21+I21+K21+L21+M21+O21+P21+Q21+S21+T21+U21+W21+X21+Y21+AA21+AB21+AC21</f>
        <v>45</v>
      </c>
      <c r="F21" s="51">
        <f>J21+N21+R21+V21+Z21+AD21</f>
        <v>3</v>
      </c>
      <c r="G21" s="52"/>
      <c r="H21" s="53"/>
      <c r="I21" s="53"/>
      <c r="J21" s="53"/>
      <c r="K21" s="53">
        <v>30</v>
      </c>
      <c r="L21" s="53">
        <v>15</v>
      </c>
      <c r="M21" s="53"/>
      <c r="N21" s="49">
        <v>3</v>
      </c>
      <c r="O21" s="52"/>
      <c r="P21" s="53"/>
      <c r="Q21" s="53"/>
      <c r="R21" s="53"/>
      <c r="S21" s="53"/>
      <c r="T21" s="53"/>
      <c r="U21" s="53"/>
      <c r="V21" s="49"/>
      <c r="W21" s="54"/>
      <c r="X21" s="53"/>
      <c r="Y21" s="53"/>
      <c r="Z21" s="55"/>
      <c r="AA21" s="53"/>
      <c r="AB21" s="53"/>
      <c r="AC21" s="53"/>
      <c r="AD21" s="49"/>
    </row>
    <row r="22" spans="1:30" s="40" customFormat="1" ht="33">
      <c r="A22" s="31" t="s">
        <v>33</v>
      </c>
      <c r="B22" s="62" t="s">
        <v>101</v>
      </c>
      <c r="C22" s="27"/>
      <c r="D22" s="43">
        <v>2</v>
      </c>
      <c r="E22" s="34">
        <f t="shared" si="0"/>
        <v>30</v>
      </c>
      <c r="F22" s="35">
        <f t="shared" si="1"/>
        <v>4</v>
      </c>
      <c r="G22" s="27"/>
      <c r="H22" s="45"/>
      <c r="I22" s="45"/>
      <c r="J22" s="46"/>
      <c r="K22" s="45"/>
      <c r="L22" s="45">
        <v>30</v>
      </c>
      <c r="M22" s="45"/>
      <c r="N22" s="47">
        <v>4</v>
      </c>
      <c r="O22" s="27"/>
      <c r="P22" s="45"/>
      <c r="Q22" s="45"/>
      <c r="R22" s="45"/>
      <c r="S22" s="45"/>
      <c r="T22" s="45"/>
      <c r="U22" s="45"/>
      <c r="V22" s="43"/>
      <c r="W22" s="27"/>
      <c r="X22" s="45"/>
      <c r="Y22" s="45"/>
      <c r="Z22" s="45"/>
      <c r="AA22" s="45"/>
      <c r="AB22" s="45"/>
      <c r="AC22" s="45"/>
      <c r="AD22" s="43"/>
    </row>
    <row r="23" spans="1:30" s="40" customFormat="1" ht="33">
      <c r="A23" s="41" t="s">
        <v>34</v>
      </c>
      <c r="B23" s="61" t="s">
        <v>102</v>
      </c>
      <c r="C23" s="27"/>
      <c r="D23" s="43">
        <v>2</v>
      </c>
      <c r="E23" s="34">
        <f t="shared" si="0"/>
        <v>30</v>
      </c>
      <c r="F23" s="35">
        <f t="shared" si="1"/>
        <v>4</v>
      </c>
      <c r="G23" s="27"/>
      <c r="H23" s="45"/>
      <c r="I23" s="45"/>
      <c r="J23" s="45"/>
      <c r="K23" s="45"/>
      <c r="L23" s="45">
        <v>30</v>
      </c>
      <c r="M23" s="45"/>
      <c r="N23" s="43">
        <v>4</v>
      </c>
      <c r="O23" s="44"/>
      <c r="P23" s="45"/>
      <c r="Q23" s="45"/>
      <c r="R23" s="46"/>
      <c r="S23" s="45"/>
      <c r="T23" s="45"/>
      <c r="U23" s="45"/>
      <c r="V23" s="43"/>
      <c r="W23" s="27"/>
      <c r="X23" s="45"/>
      <c r="Y23" s="45"/>
      <c r="Z23" s="45"/>
      <c r="AA23" s="45"/>
      <c r="AB23" s="45"/>
      <c r="AC23" s="45"/>
      <c r="AD23" s="43"/>
    </row>
    <row r="24" spans="1:30" s="40" customFormat="1" ht="16.5">
      <c r="A24" s="31" t="s">
        <v>35</v>
      </c>
      <c r="B24" s="60" t="s">
        <v>103</v>
      </c>
      <c r="C24" s="27">
        <v>3</v>
      </c>
      <c r="D24" s="43"/>
      <c r="E24" s="34">
        <f t="shared" si="0"/>
        <v>60</v>
      </c>
      <c r="F24" s="35">
        <f t="shared" si="1"/>
        <v>4</v>
      </c>
      <c r="G24" s="27"/>
      <c r="H24" s="45"/>
      <c r="I24" s="45"/>
      <c r="J24" s="45"/>
      <c r="K24" s="45"/>
      <c r="L24" s="45"/>
      <c r="M24" s="45"/>
      <c r="N24" s="43"/>
      <c r="O24" s="44">
        <v>30</v>
      </c>
      <c r="P24" s="45">
        <v>30</v>
      </c>
      <c r="Q24" s="45"/>
      <c r="R24" s="46">
        <v>4</v>
      </c>
      <c r="S24" s="45"/>
      <c r="T24" s="45"/>
      <c r="U24" s="45"/>
      <c r="V24" s="43"/>
      <c r="W24" s="27"/>
      <c r="X24" s="45"/>
      <c r="Y24" s="45"/>
      <c r="Z24" s="45"/>
      <c r="AA24" s="45"/>
      <c r="AB24" s="45"/>
      <c r="AC24" s="45"/>
      <c r="AD24" s="43"/>
    </row>
    <row r="25" spans="1:30" s="40" customFormat="1" ht="16.5">
      <c r="A25" s="41" t="s">
        <v>36</v>
      </c>
      <c r="B25" s="60" t="s">
        <v>104</v>
      </c>
      <c r="C25" s="27">
        <v>3</v>
      </c>
      <c r="D25" s="43"/>
      <c r="E25" s="34">
        <f t="shared" si="0"/>
        <v>45</v>
      </c>
      <c r="F25" s="35">
        <f t="shared" si="1"/>
        <v>3</v>
      </c>
      <c r="G25" s="27"/>
      <c r="H25" s="45"/>
      <c r="I25" s="45"/>
      <c r="J25" s="45"/>
      <c r="K25" s="45"/>
      <c r="L25" s="45"/>
      <c r="M25" s="45"/>
      <c r="N25" s="43"/>
      <c r="O25" s="44">
        <v>30</v>
      </c>
      <c r="P25" s="45">
        <v>15</v>
      </c>
      <c r="Q25" s="45"/>
      <c r="R25" s="46">
        <v>3</v>
      </c>
      <c r="S25" s="45"/>
      <c r="T25" s="45"/>
      <c r="U25" s="45"/>
      <c r="V25" s="43"/>
      <c r="W25" s="27"/>
      <c r="X25" s="45"/>
      <c r="Y25" s="45"/>
      <c r="Z25" s="45"/>
      <c r="AA25" s="45"/>
      <c r="AB25" s="45"/>
      <c r="AC25" s="45"/>
      <c r="AD25" s="43"/>
    </row>
    <row r="26" spans="1:30" s="40" customFormat="1" ht="16.5">
      <c r="A26" s="31" t="s">
        <v>37</v>
      </c>
      <c r="B26" s="60" t="s">
        <v>72</v>
      </c>
      <c r="C26" s="27"/>
      <c r="D26" s="43">
        <v>3</v>
      </c>
      <c r="E26" s="34">
        <f t="shared" si="0"/>
        <v>30</v>
      </c>
      <c r="F26" s="35">
        <f t="shared" si="1"/>
        <v>2</v>
      </c>
      <c r="G26" s="27"/>
      <c r="H26" s="45"/>
      <c r="I26" s="45"/>
      <c r="J26" s="45"/>
      <c r="K26" s="45"/>
      <c r="L26" s="45"/>
      <c r="M26" s="45"/>
      <c r="N26" s="43"/>
      <c r="O26" s="44">
        <v>15</v>
      </c>
      <c r="P26" s="45">
        <v>15</v>
      </c>
      <c r="Q26" s="45"/>
      <c r="R26" s="46">
        <v>2</v>
      </c>
      <c r="S26" s="45"/>
      <c r="T26" s="45"/>
      <c r="U26" s="45"/>
      <c r="V26" s="43"/>
      <c r="W26" s="27"/>
      <c r="X26" s="45"/>
      <c r="Y26" s="45"/>
      <c r="Z26" s="45"/>
      <c r="AA26" s="45"/>
      <c r="AB26" s="45"/>
      <c r="AC26" s="45"/>
      <c r="AD26" s="43"/>
    </row>
    <row r="27" spans="1:30" s="40" customFormat="1" ht="16.5">
      <c r="A27" s="41" t="s">
        <v>38</v>
      </c>
      <c r="B27" s="60" t="s">
        <v>68</v>
      </c>
      <c r="C27" s="27">
        <v>3</v>
      </c>
      <c r="D27" s="43"/>
      <c r="E27" s="34">
        <f t="shared" si="0"/>
        <v>45</v>
      </c>
      <c r="F27" s="35">
        <f t="shared" si="1"/>
        <v>2</v>
      </c>
      <c r="G27" s="27"/>
      <c r="H27" s="45"/>
      <c r="I27" s="45"/>
      <c r="J27" s="45"/>
      <c r="K27" s="45"/>
      <c r="L27" s="45"/>
      <c r="M27" s="45"/>
      <c r="N27" s="43"/>
      <c r="O27" s="44">
        <v>30</v>
      </c>
      <c r="P27" s="45">
        <v>15</v>
      </c>
      <c r="Q27" s="45"/>
      <c r="R27" s="46">
        <v>2</v>
      </c>
      <c r="S27" s="45"/>
      <c r="T27" s="45"/>
      <c r="U27" s="45"/>
      <c r="V27" s="43"/>
      <c r="W27" s="27"/>
      <c r="X27" s="45"/>
      <c r="Y27" s="45"/>
      <c r="Z27" s="45"/>
      <c r="AA27" s="45"/>
      <c r="AB27" s="45"/>
      <c r="AC27" s="45"/>
      <c r="AD27" s="43"/>
    </row>
    <row r="28" spans="1:30" s="40" customFormat="1" ht="16.5">
      <c r="A28" s="31" t="s">
        <v>39</v>
      </c>
      <c r="B28" s="60" t="s">
        <v>105</v>
      </c>
      <c r="C28" s="27"/>
      <c r="D28" s="43">
        <v>3</v>
      </c>
      <c r="E28" s="34">
        <f aca="true" t="shared" si="2" ref="E28:E37">G28+H28+I28+K28+L28+M28+O28+P28+Q28+S28+T28+U28+W28+X28+Y28+AA28+AB28+AC28</f>
        <v>30</v>
      </c>
      <c r="F28" s="35">
        <f aca="true" t="shared" si="3" ref="F28:F37">J28+N28+R28+V28+Z28+AD28</f>
        <v>2</v>
      </c>
      <c r="G28" s="27"/>
      <c r="H28" s="45"/>
      <c r="I28" s="45"/>
      <c r="J28" s="45"/>
      <c r="K28" s="45"/>
      <c r="L28" s="45"/>
      <c r="M28" s="45"/>
      <c r="N28" s="43"/>
      <c r="O28" s="44">
        <v>30</v>
      </c>
      <c r="P28" s="45"/>
      <c r="Q28" s="45"/>
      <c r="R28" s="46">
        <v>2</v>
      </c>
      <c r="S28" s="45"/>
      <c r="T28" s="45"/>
      <c r="U28" s="45"/>
      <c r="V28" s="43"/>
      <c r="W28" s="27"/>
      <c r="X28" s="45"/>
      <c r="Y28" s="45"/>
      <c r="Z28" s="45"/>
      <c r="AA28" s="45"/>
      <c r="AB28" s="45"/>
      <c r="AC28" s="45"/>
      <c r="AD28" s="43"/>
    </row>
    <row r="29" spans="1:30" s="40" customFormat="1" ht="16.5">
      <c r="A29" s="41" t="s">
        <v>40</v>
      </c>
      <c r="B29" s="60" t="s">
        <v>106</v>
      </c>
      <c r="C29" s="27"/>
      <c r="D29" s="43">
        <v>3</v>
      </c>
      <c r="E29" s="34">
        <f t="shared" si="2"/>
        <v>30</v>
      </c>
      <c r="F29" s="35">
        <f t="shared" si="3"/>
        <v>2</v>
      </c>
      <c r="G29" s="27"/>
      <c r="H29" s="45"/>
      <c r="I29" s="45"/>
      <c r="J29" s="45"/>
      <c r="K29" s="45"/>
      <c r="L29" s="45"/>
      <c r="M29" s="45"/>
      <c r="N29" s="43"/>
      <c r="O29" s="44"/>
      <c r="P29" s="45">
        <v>30</v>
      </c>
      <c r="Q29" s="45"/>
      <c r="R29" s="46">
        <v>2</v>
      </c>
      <c r="S29" s="45"/>
      <c r="T29" s="45"/>
      <c r="U29" s="45"/>
      <c r="V29" s="43"/>
      <c r="W29" s="27"/>
      <c r="X29" s="45"/>
      <c r="Y29" s="45"/>
      <c r="Z29" s="45"/>
      <c r="AA29" s="45"/>
      <c r="AB29" s="45"/>
      <c r="AC29" s="45"/>
      <c r="AD29" s="43"/>
    </row>
    <row r="30" spans="1:30" s="40" customFormat="1" ht="16.5">
      <c r="A30" s="31" t="s">
        <v>41</v>
      </c>
      <c r="B30" s="60" t="s">
        <v>107</v>
      </c>
      <c r="C30" s="27"/>
      <c r="D30" s="43">
        <v>3</v>
      </c>
      <c r="E30" s="34">
        <f t="shared" si="2"/>
        <v>45</v>
      </c>
      <c r="F30" s="35">
        <f t="shared" si="3"/>
        <v>3</v>
      </c>
      <c r="G30" s="27"/>
      <c r="H30" s="45"/>
      <c r="I30" s="45"/>
      <c r="J30" s="45"/>
      <c r="K30" s="45"/>
      <c r="L30" s="45"/>
      <c r="M30" s="45"/>
      <c r="N30" s="43"/>
      <c r="O30" s="44"/>
      <c r="P30" s="45">
        <v>45</v>
      </c>
      <c r="Q30" s="45"/>
      <c r="R30" s="46">
        <v>3</v>
      </c>
      <c r="S30" s="45"/>
      <c r="T30" s="45"/>
      <c r="U30" s="45"/>
      <c r="V30" s="43"/>
      <c r="W30" s="27"/>
      <c r="X30" s="45"/>
      <c r="Y30" s="45"/>
      <c r="Z30" s="45"/>
      <c r="AA30" s="45"/>
      <c r="AB30" s="45"/>
      <c r="AC30" s="45"/>
      <c r="AD30" s="43"/>
    </row>
    <row r="31" spans="1:30" s="56" customFormat="1" ht="16.5">
      <c r="A31" s="41" t="s">
        <v>42</v>
      </c>
      <c r="B31" s="62" t="s">
        <v>21</v>
      </c>
      <c r="C31" s="52"/>
      <c r="D31" s="49">
        <v>3</v>
      </c>
      <c r="E31" s="50">
        <f t="shared" si="2"/>
        <v>30</v>
      </c>
      <c r="F31" s="51">
        <f t="shared" si="3"/>
        <v>1</v>
      </c>
      <c r="G31" s="52"/>
      <c r="H31" s="53"/>
      <c r="I31" s="53"/>
      <c r="J31" s="53"/>
      <c r="K31" s="53"/>
      <c r="L31" s="53"/>
      <c r="M31" s="53"/>
      <c r="N31" s="49"/>
      <c r="O31" s="54"/>
      <c r="P31" s="53">
        <v>30</v>
      </c>
      <c r="Q31" s="53"/>
      <c r="R31" s="55">
        <v>1</v>
      </c>
      <c r="S31" s="53"/>
      <c r="T31" s="53"/>
      <c r="U31" s="53"/>
      <c r="V31" s="108"/>
      <c r="W31" s="52"/>
      <c r="X31" s="53"/>
      <c r="Y31" s="53"/>
      <c r="Z31" s="53"/>
      <c r="AA31" s="53"/>
      <c r="AB31" s="53"/>
      <c r="AC31" s="53"/>
      <c r="AD31" s="49"/>
    </row>
    <row r="32" spans="1:30" s="40" customFormat="1" ht="16.5">
      <c r="A32" s="31" t="s">
        <v>43</v>
      </c>
      <c r="B32" s="60" t="s">
        <v>108</v>
      </c>
      <c r="C32" s="27"/>
      <c r="D32" s="43">
        <v>3.4</v>
      </c>
      <c r="E32" s="34">
        <f t="shared" si="2"/>
        <v>90</v>
      </c>
      <c r="F32" s="35">
        <f t="shared" si="3"/>
        <v>6</v>
      </c>
      <c r="G32" s="27"/>
      <c r="H32" s="45"/>
      <c r="I32" s="45"/>
      <c r="J32" s="45"/>
      <c r="K32" s="45"/>
      <c r="L32" s="45"/>
      <c r="M32" s="45"/>
      <c r="N32" s="43"/>
      <c r="O32" s="27">
        <v>30</v>
      </c>
      <c r="P32" s="45">
        <v>30</v>
      </c>
      <c r="Q32" s="45"/>
      <c r="R32" s="45">
        <v>4</v>
      </c>
      <c r="S32" s="46"/>
      <c r="T32" s="45">
        <v>30</v>
      </c>
      <c r="U32" s="45"/>
      <c r="V32" s="47">
        <v>2</v>
      </c>
      <c r="W32" s="27"/>
      <c r="X32" s="45"/>
      <c r="Y32" s="45"/>
      <c r="Z32" s="45"/>
      <c r="AA32" s="45"/>
      <c r="AB32" s="45"/>
      <c r="AC32" s="45"/>
      <c r="AD32" s="43"/>
    </row>
    <row r="33" spans="1:30" s="40" customFormat="1" ht="16.5">
      <c r="A33" s="41" t="s">
        <v>44</v>
      </c>
      <c r="B33" s="60" t="s">
        <v>116</v>
      </c>
      <c r="C33" s="27"/>
      <c r="D33" s="43">
        <v>3</v>
      </c>
      <c r="E33" s="34">
        <f>G33+H33+I33+K33+L33+M33+O33+P33+Q33+S33+T33+U33+W33+X33+Y33+AA33+AB33+AC33</f>
        <v>45</v>
      </c>
      <c r="F33" s="35">
        <f>J33+N33+R33+V33+Z33+AD33</f>
        <v>3</v>
      </c>
      <c r="G33" s="27"/>
      <c r="H33" s="45"/>
      <c r="I33" s="45"/>
      <c r="J33" s="45"/>
      <c r="K33" s="45"/>
      <c r="L33" s="45"/>
      <c r="M33" s="45"/>
      <c r="N33" s="43"/>
      <c r="O33" s="57">
        <v>30</v>
      </c>
      <c r="P33" s="45">
        <v>15</v>
      </c>
      <c r="Q33" s="45"/>
      <c r="R33" s="46">
        <v>3</v>
      </c>
      <c r="S33" s="45"/>
      <c r="T33" s="45"/>
      <c r="U33" s="45"/>
      <c r="V33" s="43"/>
      <c r="W33" s="57"/>
      <c r="X33" s="45"/>
      <c r="Y33" s="45"/>
      <c r="Z33" s="46"/>
      <c r="AA33" s="45"/>
      <c r="AB33" s="45"/>
      <c r="AC33" s="45"/>
      <c r="AD33" s="43"/>
    </row>
    <row r="34" spans="1:30" s="40" customFormat="1" ht="16.5">
      <c r="A34" s="31" t="s">
        <v>45</v>
      </c>
      <c r="B34" s="60" t="s">
        <v>117</v>
      </c>
      <c r="C34" s="27">
        <v>3</v>
      </c>
      <c r="D34" s="43"/>
      <c r="E34" s="34">
        <f>G34+H34+I34+K34+L34+M34+O34+P34+Q34+S34+T34+U34+W34+X34+Y34+AA34+AB34+AC34</f>
        <v>45</v>
      </c>
      <c r="F34" s="35">
        <f>J34+N34+R34+V34+Z34+AD34</f>
        <v>3</v>
      </c>
      <c r="G34" s="27"/>
      <c r="H34" s="45"/>
      <c r="I34" s="45"/>
      <c r="J34" s="45"/>
      <c r="K34" s="45"/>
      <c r="L34" s="45"/>
      <c r="M34" s="45"/>
      <c r="N34" s="43"/>
      <c r="O34" s="57">
        <v>30</v>
      </c>
      <c r="P34" s="45">
        <v>15</v>
      </c>
      <c r="Q34" s="45"/>
      <c r="R34" s="46">
        <v>3</v>
      </c>
      <c r="S34" s="45"/>
      <c r="T34" s="45"/>
      <c r="U34" s="45"/>
      <c r="V34" s="43"/>
      <c r="W34" s="57"/>
      <c r="X34" s="45"/>
      <c r="Y34" s="45"/>
      <c r="Z34" s="46"/>
      <c r="AA34" s="45"/>
      <c r="AB34" s="45"/>
      <c r="AC34" s="45"/>
      <c r="AD34" s="43"/>
    </row>
    <row r="35" spans="1:30" s="40" customFormat="1" ht="16.5">
      <c r="A35" s="41" t="s">
        <v>46</v>
      </c>
      <c r="B35" s="60" t="s">
        <v>109</v>
      </c>
      <c r="C35" s="27">
        <v>4</v>
      </c>
      <c r="D35" s="43"/>
      <c r="E35" s="34">
        <f t="shared" si="2"/>
        <v>45</v>
      </c>
      <c r="F35" s="35">
        <f t="shared" si="3"/>
        <v>3</v>
      </c>
      <c r="G35" s="27"/>
      <c r="H35" s="45"/>
      <c r="I35" s="45"/>
      <c r="J35" s="45"/>
      <c r="K35" s="45"/>
      <c r="L35" s="45"/>
      <c r="M35" s="45"/>
      <c r="N35" s="43"/>
      <c r="O35" s="27"/>
      <c r="P35" s="45"/>
      <c r="Q35" s="45"/>
      <c r="R35" s="45"/>
      <c r="S35" s="46">
        <v>15</v>
      </c>
      <c r="T35" s="45">
        <v>30</v>
      </c>
      <c r="U35" s="45"/>
      <c r="V35" s="47">
        <v>3</v>
      </c>
      <c r="W35" s="27"/>
      <c r="X35" s="45"/>
      <c r="Y35" s="45"/>
      <c r="Z35" s="45"/>
      <c r="AA35" s="45"/>
      <c r="AB35" s="45"/>
      <c r="AC35" s="45"/>
      <c r="AD35" s="43"/>
    </row>
    <row r="36" spans="1:30" s="40" customFormat="1" ht="16.5">
      <c r="A36" s="31" t="s">
        <v>47</v>
      </c>
      <c r="B36" s="60" t="s">
        <v>110</v>
      </c>
      <c r="C36" s="27">
        <v>4</v>
      </c>
      <c r="D36" s="43"/>
      <c r="E36" s="34">
        <f t="shared" si="2"/>
        <v>45</v>
      </c>
      <c r="F36" s="35">
        <f t="shared" si="3"/>
        <v>3</v>
      </c>
      <c r="G36" s="27"/>
      <c r="H36" s="45"/>
      <c r="I36" s="45"/>
      <c r="J36" s="45"/>
      <c r="K36" s="45"/>
      <c r="L36" s="45"/>
      <c r="M36" s="45"/>
      <c r="N36" s="43"/>
      <c r="O36" s="27"/>
      <c r="P36" s="45"/>
      <c r="Q36" s="45"/>
      <c r="R36" s="45"/>
      <c r="S36" s="46">
        <v>30</v>
      </c>
      <c r="T36" s="45">
        <v>15</v>
      </c>
      <c r="U36" s="45"/>
      <c r="V36" s="47">
        <v>3</v>
      </c>
      <c r="W36" s="27"/>
      <c r="X36" s="45"/>
      <c r="Y36" s="45"/>
      <c r="Z36" s="45"/>
      <c r="AA36" s="45"/>
      <c r="AB36" s="45"/>
      <c r="AC36" s="45"/>
      <c r="AD36" s="43"/>
    </row>
    <row r="37" spans="1:30" s="40" customFormat="1" ht="16.5">
      <c r="A37" s="41" t="s">
        <v>48</v>
      </c>
      <c r="B37" s="60" t="s">
        <v>87</v>
      </c>
      <c r="C37" s="27"/>
      <c r="D37" s="43">
        <v>4</v>
      </c>
      <c r="E37" s="34">
        <f t="shared" si="2"/>
        <v>45</v>
      </c>
      <c r="F37" s="35">
        <f t="shared" si="3"/>
        <v>3</v>
      </c>
      <c r="G37" s="27"/>
      <c r="H37" s="45"/>
      <c r="I37" s="45"/>
      <c r="J37" s="45"/>
      <c r="K37" s="45"/>
      <c r="L37" s="45"/>
      <c r="M37" s="45"/>
      <c r="N37" s="43"/>
      <c r="O37" s="27"/>
      <c r="P37" s="45"/>
      <c r="Q37" s="45"/>
      <c r="R37" s="45"/>
      <c r="S37" s="45">
        <v>15</v>
      </c>
      <c r="T37" s="45">
        <v>30</v>
      </c>
      <c r="U37" s="45"/>
      <c r="V37" s="43">
        <v>3</v>
      </c>
      <c r="W37" s="44"/>
      <c r="X37" s="45"/>
      <c r="Y37" s="45"/>
      <c r="Z37" s="46"/>
      <c r="AA37" s="45"/>
      <c r="AB37" s="45"/>
      <c r="AC37" s="45"/>
      <c r="AD37" s="43"/>
    </row>
    <row r="38" spans="1:30" s="40" customFormat="1" ht="16.5">
      <c r="A38" s="31" t="s">
        <v>49</v>
      </c>
      <c r="B38" s="60" t="s">
        <v>112</v>
      </c>
      <c r="C38" s="27"/>
      <c r="D38" s="43">
        <v>4</v>
      </c>
      <c r="E38" s="34">
        <f aca="true" t="shared" si="4" ref="E38:E43">G38+H38+I38+K38+L38+M38+O38+P38+Q38+S38+T38+U38+W38+X38+Y38+AA38+AB38+AC38</f>
        <v>30</v>
      </c>
      <c r="F38" s="35">
        <f aca="true" t="shared" si="5" ref="F38:F43">J38+N38+R38+V38+Z38+AD38</f>
        <v>2</v>
      </c>
      <c r="G38" s="27"/>
      <c r="H38" s="45"/>
      <c r="I38" s="45"/>
      <c r="J38" s="45"/>
      <c r="K38" s="45"/>
      <c r="L38" s="45"/>
      <c r="M38" s="45"/>
      <c r="N38" s="43"/>
      <c r="O38" s="27"/>
      <c r="P38" s="45"/>
      <c r="Q38" s="45"/>
      <c r="R38" s="45"/>
      <c r="S38" s="45">
        <v>15</v>
      </c>
      <c r="T38" s="45">
        <v>15</v>
      </c>
      <c r="U38" s="45"/>
      <c r="V38" s="43">
        <v>2</v>
      </c>
      <c r="W38" s="44"/>
      <c r="X38" s="45"/>
      <c r="Y38" s="45"/>
      <c r="Z38" s="46"/>
      <c r="AA38" s="45"/>
      <c r="AB38" s="45"/>
      <c r="AC38" s="45"/>
      <c r="AD38" s="43"/>
    </row>
    <row r="39" spans="1:30" s="40" customFormat="1" ht="16.5">
      <c r="A39" s="41" t="s">
        <v>50</v>
      </c>
      <c r="B39" s="60" t="s">
        <v>113</v>
      </c>
      <c r="C39" s="27">
        <v>4</v>
      </c>
      <c r="D39" s="43"/>
      <c r="E39" s="34">
        <f t="shared" si="4"/>
        <v>45</v>
      </c>
      <c r="F39" s="35">
        <f t="shared" si="5"/>
        <v>3</v>
      </c>
      <c r="G39" s="27"/>
      <c r="H39" s="45"/>
      <c r="I39" s="45"/>
      <c r="J39" s="45"/>
      <c r="K39" s="45"/>
      <c r="L39" s="45"/>
      <c r="M39" s="45"/>
      <c r="N39" s="43"/>
      <c r="O39" s="27"/>
      <c r="P39" s="45"/>
      <c r="Q39" s="45"/>
      <c r="R39" s="45"/>
      <c r="S39" s="45">
        <v>30</v>
      </c>
      <c r="T39" s="45">
        <v>15</v>
      </c>
      <c r="U39" s="45"/>
      <c r="V39" s="43">
        <v>3</v>
      </c>
      <c r="W39" s="44"/>
      <c r="X39" s="45"/>
      <c r="Y39" s="45"/>
      <c r="Z39" s="46"/>
      <c r="AA39" s="45"/>
      <c r="AB39" s="45"/>
      <c r="AC39" s="45"/>
      <c r="AD39" s="43"/>
    </row>
    <row r="40" spans="1:30" s="40" customFormat="1" ht="16.5">
      <c r="A40" s="31" t="s">
        <v>51</v>
      </c>
      <c r="B40" s="60" t="s">
        <v>114</v>
      </c>
      <c r="C40" s="27"/>
      <c r="D40" s="43">
        <v>4</v>
      </c>
      <c r="E40" s="34">
        <f t="shared" si="4"/>
        <v>45</v>
      </c>
      <c r="F40" s="35">
        <f t="shared" si="5"/>
        <v>3</v>
      </c>
      <c r="G40" s="27"/>
      <c r="H40" s="45"/>
      <c r="I40" s="45"/>
      <c r="J40" s="45"/>
      <c r="K40" s="45"/>
      <c r="L40" s="45"/>
      <c r="M40" s="45"/>
      <c r="N40" s="43"/>
      <c r="O40" s="27"/>
      <c r="P40" s="45"/>
      <c r="Q40" s="45"/>
      <c r="R40" s="45"/>
      <c r="S40" s="45">
        <v>30</v>
      </c>
      <c r="T40" s="45">
        <v>15</v>
      </c>
      <c r="U40" s="45"/>
      <c r="V40" s="43">
        <v>3</v>
      </c>
      <c r="W40" s="44"/>
      <c r="X40" s="45"/>
      <c r="Y40" s="45"/>
      <c r="Z40" s="46"/>
      <c r="AA40" s="45"/>
      <c r="AB40" s="45"/>
      <c r="AC40" s="45"/>
      <c r="AD40" s="43"/>
    </row>
    <row r="41" spans="1:30" s="40" customFormat="1" ht="16.5">
      <c r="A41" s="41" t="s">
        <v>52</v>
      </c>
      <c r="B41" s="60" t="s">
        <v>24</v>
      </c>
      <c r="C41" s="27"/>
      <c r="D41" s="43">
        <v>4</v>
      </c>
      <c r="E41" s="34">
        <f t="shared" si="4"/>
        <v>10</v>
      </c>
      <c r="F41" s="35">
        <f t="shared" si="5"/>
        <v>1</v>
      </c>
      <c r="G41" s="27"/>
      <c r="H41" s="45"/>
      <c r="I41" s="45"/>
      <c r="J41" s="45"/>
      <c r="K41" s="45"/>
      <c r="L41" s="45"/>
      <c r="M41" s="45"/>
      <c r="N41" s="43"/>
      <c r="O41" s="27"/>
      <c r="P41" s="45"/>
      <c r="Q41" s="45"/>
      <c r="R41" s="45"/>
      <c r="S41" s="45">
        <v>10</v>
      </c>
      <c r="T41" s="45"/>
      <c r="U41" s="45"/>
      <c r="V41" s="46">
        <v>1</v>
      </c>
      <c r="W41" s="57"/>
      <c r="X41" s="45"/>
      <c r="Y41" s="45"/>
      <c r="Z41" s="46"/>
      <c r="AA41" s="45"/>
      <c r="AB41" s="45"/>
      <c r="AC41" s="45"/>
      <c r="AD41" s="43"/>
    </row>
    <row r="42" spans="1:30" s="40" customFormat="1" ht="16.5">
      <c r="A42" s="31" t="s">
        <v>53</v>
      </c>
      <c r="B42" s="60" t="s">
        <v>125</v>
      </c>
      <c r="C42" s="27">
        <v>4</v>
      </c>
      <c r="D42" s="43"/>
      <c r="E42" s="34">
        <f t="shared" si="4"/>
        <v>60</v>
      </c>
      <c r="F42" s="35">
        <f t="shared" si="5"/>
        <v>4</v>
      </c>
      <c r="G42" s="27"/>
      <c r="H42" s="45"/>
      <c r="I42" s="45"/>
      <c r="J42" s="45"/>
      <c r="K42" s="45"/>
      <c r="L42" s="45"/>
      <c r="M42" s="45"/>
      <c r="N42" s="43"/>
      <c r="O42" s="27"/>
      <c r="P42" s="45"/>
      <c r="Q42" s="45"/>
      <c r="R42" s="45"/>
      <c r="S42" s="45">
        <v>30</v>
      </c>
      <c r="T42" s="45">
        <v>30</v>
      </c>
      <c r="U42" s="45"/>
      <c r="V42" s="43">
        <v>4</v>
      </c>
      <c r="W42" s="45"/>
      <c r="X42" s="45"/>
      <c r="Y42" s="45"/>
      <c r="Z42" s="46"/>
      <c r="AA42" s="45"/>
      <c r="AB42" s="45"/>
      <c r="AC42" s="45"/>
      <c r="AD42" s="43"/>
    </row>
    <row r="43" spans="1:30" s="40" customFormat="1" ht="33">
      <c r="A43" s="41" t="s">
        <v>54</v>
      </c>
      <c r="B43" s="61" t="s">
        <v>115</v>
      </c>
      <c r="C43" s="27"/>
      <c r="D43" s="43">
        <v>4</v>
      </c>
      <c r="E43" s="34">
        <f t="shared" si="4"/>
        <v>30</v>
      </c>
      <c r="F43" s="35">
        <f t="shared" si="5"/>
        <v>4</v>
      </c>
      <c r="G43" s="27"/>
      <c r="H43" s="45"/>
      <c r="I43" s="45"/>
      <c r="J43" s="45"/>
      <c r="K43" s="45"/>
      <c r="L43" s="45"/>
      <c r="M43" s="45"/>
      <c r="N43" s="43"/>
      <c r="O43" s="27"/>
      <c r="P43" s="45"/>
      <c r="Q43" s="45"/>
      <c r="R43" s="45"/>
      <c r="S43" s="45"/>
      <c r="T43" s="45">
        <v>30</v>
      </c>
      <c r="U43" s="45"/>
      <c r="V43" s="43">
        <v>4</v>
      </c>
      <c r="W43" s="44"/>
      <c r="X43" s="45"/>
      <c r="Y43" s="45"/>
      <c r="Z43" s="46"/>
      <c r="AA43" s="45"/>
      <c r="AB43" s="45"/>
      <c r="AC43" s="45"/>
      <c r="AD43" s="43"/>
    </row>
    <row r="44" spans="1:30" s="40" customFormat="1" ht="16.5">
      <c r="A44" s="31" t="s">
        <v>55</v>
      </c>
      <c r="B44" s="60" t="s">
        <v>118</v>
      </c>
      <c r="C44" s="27">
        <v>5</v>
      </c>
      <c r="D44" s="43"/>
      <c r="E44" s="34">
        <f aca="true" t="shared" si="6" ref="E44:E51">G44+H44+I44+K44+L44+M44+O44+P44+Q44+S44+T44+U44+W44+X44+Y44+AA44+AB44+AC44</f>
        <v>30</v>
      </c>
      <c r="F44" s="35">
        <f aca="true" t="shared" si="7" ref="F44:F51">J44+N44+R44+V44+Z44+AD44</f>
        <v>2</v>
      </c>
      <c r="G44" s="27"/>
      <c r="H44" s="45"/>
      <c r="I44" s="45"/>
      <c r="J44" s="45"/>
      <c r="K44" s="45"/>
      <c r="L44" s="45"/>
      <c r="M44" s="45"/>
      <c r="N44" s="43"/>
      <c r="O44" s="27"/>
      <c r="P44" s="45"/>
      <c r="Q44" s="45"/>
      <c r="R44" s="45"/>
      <c r="S44" s="45"/>
      <c r="T44" s="45"/>
      <c r="U44" s="45"/>
      <c r="V44" s="43"/>
      <c r="W44" s="57">
        <v>30</v>
      </c>
      <c r="X44" s="45"/>
      <c r="Y44" s="45"/>
      <c r="Z44" s="46">
        <v>2</v>
      </c>
      <c r="AA44" s="45"/>
      <c r="AB44" s="45"/>
      <c r="AC44" s="45"/>
      <c r="AD44" s="43"/>
    </row>
    <row r="45" spans="1:30" s="40" customFormat="1" ht="18" customHeight="1">
      <c r="A45" s="41" t="s">
        <v>56</v>
      </c>
      <c r="B45" s="60" t="s">
        <v>119</v>
      </c>
      <c r="C45" s="27">
        <v>5</v>
      </c>
      <c r="D45" s="43"/>
      <c r="E45" s="34">
        <f t="shared" si="6"/>
        <v>30</v>
      </c>
      <c r="F45" s="35">
        <f t="shared" si="7"/>
        <v>2</v>
      </c>
      <c r="G45" s="27"/>
      <c r="H45" s="45"/>
      <c r="I45" s="45"/>
      <c r="J45" s="45"/>
      <c r="K45" s="45"/>
      <c r="L45" s="45"/>
      <c r="M45" s="45"/>
      <c r="N45" s="43"/>
      <c r="O45" s="27"/>
      <c r="P45" s="45"/>
      <c r="Q45" s="45"/>
      <c r="R45" s="45"/>
      <c r="S45" s="45"/>
      <c r="T45" s="45"/>
      <c r="U45" s="45"/>
      <c r="V45" s="43"/>
      <c r="W45" s="57">
        <v>15</v>
      </c>
      <c r="X45" s="45">
        <v>15</v>
      </c>
      <c r="Y45" s="45"/>
      <c r="Z45" s="46">
        <v>2</v>
      </c>
      <c r="AA45" s="45"/>
      <c r="AB45" s="45"/>
      <c r="AC45" s="45"/>
      <c r="AD45" s="43"/>
    </row>
    <row r="46" spans="1:30" s="40" customFormat="1" ht="33">
      <c r="A46" s="31" t="s">
        <v>57</v>
      </c>
      <c r="B46" s="60" t="s">
        <v>120</v>
      </c>
      <c r="C46" s="27"/>
      <c r="D46" s="43">
        <v>5</v>
      </c>
      <c r="E46" s="34">
        <f t="shared" si="6"/>
        <v>30</v>
      </c>
      <c r="F46" s="35">
        <f t="shared" si="7"/>
        <v>2</v>
      </c>
      <c r="G46" s="27"/>
      <c r="H46" s="45"/>
      <c r="I46" s="45"/>
      <c r="J46" s="45"/>
      <c r="K46" s="45"/>
      <c r="L46" s="45"/>
      <c r="M46" s="45"/>
      <c r="N46" s="43"/>
      <c r="O46" s="27"/>
      <c r="P46" s="45"/>
      <c r="Q46" s="45"/>
      <c r="R46" s="45"/>
      <c r="S46" s="45"/>
      <c r="T46" s="45"/>
      <c r="U46" s="45"/>
      <c r="V46" s="43"/>
      <c r="W46" s="57">
        <v>15</v>
      </c>
      <c r="X46" s="45">
        <v>15</v>
      </c>
      <c r="Y46" s="45"/>
      <c r="Z46" s="46">
        <v>2</v>
      </c>
      <c r="AA46" s="45"/>
      <c r="AB46" s="45"/>
      <c r="AC46" s="45"/>
      <c r="AD46" s="43"/>
    </row>
    <row r="47" spans="1:30" s="40" customFormat="1" ht="16.5">
      <c r="A47" s="41" t="s">
        <v>58</v>
      </c>
      <c r="B47" s="60" t="s">
        <v>121</v>
      </c>
      <c r="C47" s="27">
        <v>5</v>
      </c>
      <c r="D47" s="43"/>
      <c r="E47" s="34">
        <f t="shared" si="6"/>
        <v>45</v>
      </c>
      <c r="F47" s="35">
        <f t="shared" si="7"/>
        <v>3</v>
      </c>
      <c r="G47" s="27"/>
      <c r="H47" s="45"/>
      <c r="I47" s="45"/>
      <c r="J47" s="45"/>
      <c r="K47" s="45"/>
      <c r="L47" s="45"/>
      <c r="M47" s="45"/>
      <c r="N47" s="43"/>
      <c r="O47" s="27"/>
      <c r="P47" s="45"/>
      <c r="Q47" s="45"/>
      <c r="R47" s="45"/>
      <c r="S47" s="45"/>
      <c r="T47" s="45"/>
      <c r="U47" s="45"/>
      <c r="V47" s="43"/>
      <c r="W47" s="57">
        <v>30</v>
      </c>
      <c r="X47" s="45">
        <v>15</v>
      </c>
      <c r="Y47" s="45"/>
      <c r="Z47" s="46">
        <v>3</v>
      </c>
      <c r="AA47" s="45"/>
      <c r="AB47" s="45"/>
      <c r="AC47" s="45"/>
      <c r="AD47" s="43"/>
    </row>
    <row r="48" spans="1:30" s="40" customFormat="1" ht="16.5">
      <c r="A48" s="31" t="s">
        <v>59</v>
      </c>
      <c r="B48" s="60" t="s">
        <v>122</v>
      </c>
      <c r="C48" s="27"/>
      <c r="D48" s="43">
        <v>5</v>
      </c>
      <c r="E48" s="34">
        <f t="shared" si="6"/>
        <v>45</v>
      </c>
      <c r="F48" s="35">
        <f t="shared" si="7"/>
        <v>3</v>
      </c>
      <c r="G48" s="27"/>
      <c r="H48" s="45"/>
      <c r="I48" s="45"/>
      <c r="J48" s="45"/>
      <c r="K48" s="45"/>
      <c r="L48" s="45"/>
      <c r="M48" s="45"/>
      <c r="N48" s="43"/>
      <c r="O48" s="27"/>
      <c r="P48" s="45"/>
      <c r="Q48" s="45"/>
      <c r="R48" s="45"/>
      <c r="S48" s="45"/>
      <c r="T48" s="45"/>
      <c r="U48" s="45"/>
      <c r="V48" s="43"/>
      <c r="W48" s="57">
        <v>30</v>
      </c>
      <c r="X48" s="45">
        <v>15</v>
      </c>
      <c r="Y48" s="45"/>
      <c r="Z48" s="46">
        <v>3</v>
      </c>
      <c r="AA48" s="45"/>
      <c r="AB48" s="45"/>
      <c r="AC48" s="45"/>
      <c r="AD48" s="43"/>
    </row>
    <row r="49" spans="1:30" s="40" customFormat="1" ht="16.5">
      <c r="A49" s="41" t="s">
        <v>75</v>
      </c>
      <c r="B49" s="60" t="s">
        <v>127</v>
      </c>
      <c r="C49" s="27"/>
      <c r="D49" s="43">
        <v>5</v>
      </c>
      <c r="E49" s="34">
        <f>G49+H49+I49+K49+L49+M49+O49+P49+Q49+S49+T49+U49+W49+X49+Y49+AA49+AB49+AC49</f>
        <v>45</v>
      </c>
      <c r="F49" s="35">
        <f>J49+N49+R49+V49+Z49+AD49</f>
        <v>3</v>
      </c>
      <c r="G49" s="27"/>
      <c r="H49" s="45"/>
      <c r="I49" s="45"/>
      <c r="J49" s="45"/>
      <c r="K49" s="45"/>
      <c r="L49" s="45"/>
      <c r="M49" s="45"/>
      <c r="N49" s="43"/>
      <c r="O49" s="27"/>
      <c r="P49" s="45"/>
      <c r="Q49" s="45"/>
      <c r="R49" s="45"/>
      <c r="S49" s="45"/>
      <c r="T49" s="45"/>
      <c r="U49" s="45"/>
      <c r="V49" s="43"/>
      <c r="W49" s="45">
        <v>30</v>
      </c>
      <c r="X49" s="45">
        <v>15</v>
      </c>
      <c r="Y49" s="45"/>
      <c r="Z49" s="46">
        <v>3</v>
      </c>
      <c r="AA49" s="45"/>
      <c r="AB49" s="45"/>
      <c r="AC49" s="45"/>
      <c r="AD49" s="43"/>
    </row>
    <row r="50" spans="1:30" s="40" customFormat="1" ht="16.5">
      <c r="A50" s="31" t="s">
        <v>60</v>
      </c>
      <c r="B50" s="61" t="s">
        <v>123</v>
      </c>
      <c r="C50" s="27"/>
      <c r="D50" s="43">
        <v>5</v>
      </c>
      <c r="E50" s="34">
        <f t="shared" si="6"/>
        <v>15</v>
      </c>
      <c r="F50" s="35">
        <f t="shared" si="7"/>
        <v>3</v>
      </c>
      <c r="G50" s="27"/>
      <c r="H50" s="45"/>
      <c r="I50" s="45"/>
      <c r="J50" s="45"/>
      <c r="K50" s="45"/>
      <c r="L50" s="45"/>
      <c r="M50" s="45"/>
      <c r="N50" s="43"/>
      <c r="O50" s="27"/>
      <c r="P50" s="45"/>
      <c r="Q50" s="45"/>
      <c r="R50" s="45"/>
      <c r="S50" s="45"/>
      <c r="T50" s="45"/>
      <c r="U50" s="45"/>
      <c r="V50" s="43"/>
      <c r="W50" s="57">
        <v>15</v>
      </c>
      <c r="X50" s="45"/>
      <c r="Y50" s="45"/>
      <c r="Z50" s="46">
        <v>3</v>
      </c>
      <c r="AA50" s="45"/>
      <c r="AB50" s="45"/>
      <c r="AC50" s="45"/>
      <c r="AD50" s="43"/>
    </row>
    <row r="51" spans="1:30" s="40" customFormat="1" ht="33">
      <c r="A51" s="41" t="s">
        <v>61</v>
      </c>
      <c r="B51" s="60" t="s">
        <v>124</v>
      </c>
      <c r="C51" s="27"/>
      <c r="D51" s="43">
        <v>6</v>
      </c>
      <c r="E51" s="34">
        <f t="shared" si="6"/>
        <v>30</v>
      </c>
      <c r="F51" s="35">
        <f t="shared" si="7"/>
        <v>2</v>
      </c>
      <c r="G51" s="27"/>
      <c r="H51" s="45"/>
      <c r="I51" s="45"/>
      <c r="J51" s="45"/>
      <c r="K51" s="45"/>
      <c r="L51" s="45"/>
      <c r="M51" s="45"/>
      <c r="N51" s="43"/>
      <c r="O51" s="27"/>
      <c r="P51" s="45"/>
      <c r="Q51" s="45"/>
      <c r="R51" s="45"/>
      <c r="S51" s="45"/>
      <c r="T51" s="45"/>
      <c r="U51" s="45"/>
      <c r="V51" s="43"/>
      <c r="W51" s="57"/>
      <c r="X51" s="45"/>
      <c r="Y51" s="45"/>
      <c r="Z51" s="46"/>
      <c r="AA51" s="45">
        <v>15</v>
      </c>
      <c r="AB51" s="45">
        <v>15</v>
      </c>
      <c r="AC51" s="45"/>
      <c r="AD51" s="43">
        <v>2</v>
      </c>
    </row>
    <row r="52" spans="1:30" s="40" customFormat="1" ht="16.5">
      <c r="A52" s="31" t="s">
        <v>76</v>
      </c>
      <c r="B52" s="60" t="s">
        <v>126</v>
      </c>
      <c r="C52" s="27"/>
      <c r="D52" s="43">
        <v>6</v>
      </c>
      <c r="E52" s="34">
        <f>G52+H52+I52+K52+L52+M52+O52+P52+Q52+S52+T52+U52+W52+X52+Y52+AA52+AB52+AC52</f>
        <v>30</v>
      </c>
      <c r="F52" s="35">
        <f>J52+N52+R52+V52+Z52+AD52</f>
        <v>2</v>
      </c>
      <c r="G52" s="27"/>
      <c r="H52" s="45"/>
      <c r="I52" s="45"/>
      <c r="J52" s="45"/>
      <c r="K52" s="45"/>
      <c r="L52" s="45"/>
      <c r="M52" s="45"/>
      <c r="N52" s="43"/>
      <c r="O52" s="27"/>
      <c r="P52" s="45"/>
      <c r="Q52" s="45"/>
      <c r="R52" s="45"/>
      <c r="S52" s="45"/>
      <c r="T52" s="45"/>
      <c r="U52" s="45"/>
      <c r="V52" s="43"/>
      <c r="W52" s="57"/>
      <c r="X52" s="45"/>
      <c r="Y52" s="45"/>
      <c r="Z52" s="46"/>
      <c r="AA52" s="45">
        <v>30</v>
      </c>
      <c r="AB52" s="45"/>
      <c r="AC52" s="45"/>
      <c r="AD52" s="43">
        <v>2</v>
      </c>
    </row>
    <row r="53" spans="1:30" s="40" customFormat="1" ht="16.5">
      <c r="A53" s="41" t="s">
        <v>77</v>
      </c>
      <c r="B53" s="60" t="s">
        <v>128</v>
      </c>
      <c r="C53" s="27"/>
      <c r="D53" s="43">
        <v>6</v>
      </c>
      <c r="E53" s="34">
        <f>G53+H53+I53+K53+L53+M53+O53+P53+Q53+S53+T53+U53+W53+X53+Y53+AA53+AB53+AC53</f>
        <v>30</v>
      </c>
      <c r="F53" s="35">
        <f>J53+N53+R53+V53+Z53+AD53</f>
        <v>2</v>
      </c>
      <c r="G53" s="27"/>
      <c r="H53" s="45"/>
      <c r="I53" s="45"/>
      <c r="J53" s="45"/>
      <c r="K53" s="45"/>
      <c r="L53" s="45"/>
      <c r="M53" s="45"/>
      <c r="N53" s="43"/>
      <c r="O53" s="27"/>
      <c r="P53" s="45"/>
      <c r="Q53" s="45"/>
      <c r="R53" s="45"/>
      <c r="S53" s="45"/>
      <c r="T53" s="45"/>
      <c r="U53" s="45"/>
      <c r="V53" s="43"/>
      <c r="W53" s="57"/>
      <c r="X53" s="45"/>
      <c r="Y53" s="45"/>
      <c r="Z53" s="46"/>
      <c r="AA53" s="45">
        <v>15</v>
      </c>
      <c r="AB53" s="45">
        <v>15</v>
      </c>
      <c r="AC53" s="45"/>
      <c r="AD53" s="43">
        <v>2</v>
      </c>
    </row>
    <row r="54" spans="1:30" s="40" customFormat="1" ht="16.5">
      <c r="A54" s="31" t="s">
        <v>131</v>
      </c>
      <c r="B54" s="62" t="s">
        <v>129</v>
      </c>
      <c r="C54" s="27"/>
      <c r="D54" s="43">
        <v>6</v>
      </c>
      <c r="E54" s="34">
        <f>G54+H54+I54+K54+L54+M54+O54+P54+Q54+S54+T54+U54+W54+X54+Y54+AA54+AB54+AC54</f>
        <v>15</v>
      </c>
      <c r="F54" s="35">
        <f>J54+N54+R54+V54+Z54+AD54</f>
        <v>3</v>
      </c>
      <c r="G54" s="27"/>
      <c r="H54" s="45"/>
      <c r="I54" s="45"/>
      <c r="J54" s="45"/>
      <c r="K54" s="45"/>
      <c r="L54" s="45"/>
      <c r="M54" s="45"/>
      <c r="N54" s="43"/>
      <c r="O54" s="27"/>
      <c r="P54" s="45"/>
      <c r="Q54" s="45"/>
      <c r="R54" s="45"/>
      <c r="S54" s="45"/>
      <c r="T54" s="45"/>
      <c r="U54" s="45"/>
      <c r="V54" s="43"/>
      <c r="W54" s="57"/>
      <c r="X54" s="45"/>
      <c r="Y54" s="45"/>
      <c r="Z54" s="46"/>
      <c r="AA54" s="45">
        <v>15</v>
      </c>
      <c r="AB54" s="45"/>
      <c r="AC54" s="45"/>
      <c r="AD54" s="43">
        <v>3</v>
      </c>
    </row>
    <row r="55" spans="1:30" s="40" customFormat="1" ht="16.5">
      <c r="A55" s="41" t="s">
        <v>132</v>
      </c>
      <c r="B55" s="62" t="s">
        <v>71</v>
      </c>
      <c r="C55" s="27"/>
      <c r="D55" s="43">
        <v>5.6</v>
      </c>
      <c r="E55" s="34">
        <f>G55+H55+I55+K55+L55+M55+O55+P55+Q55+S55+T55+U55+W55+X55+Y55+AA55+AB55+AC55</f>
        <v>45</v>
      </c>
      <c r="F55" s="35">
        <f>J55+N55+R55+V55+Z55+AD55</f>
        <v>14</v>
      </c>
      <c r="G55" s="27"/>
      <c r="H55" s="45"/>
      <c r="I55" s="45"/>
      <c r="J55" s="45"/>
      <c r="K55" s="45"/>
      <c r="L55" s="45"/>
      <c r="M55" s="45"/>
      <c r="N55" s="43"/>
      <c r="O55" s="27"/>
      <c r="P55" s="45"/>
      <c r="Q55" s="45"/>
      <c r="R55" s="45"/>
      <c r="S55" s="45"/>
      <c r="T55" s="45"/>
      <c r="U55" s="45"/>
      <c r="V55" s="43"/>
      <c r="W55" s="57"/>
      <c r="X55" s="45">
        <v>15</v>
      </c>
      <c r="Y55" s="45"/>
      <c r="Z55" s="46">
        <v>6</v>
      </c>
      <c r="AA55" s="45"/>
      <c r="AB55" s="45">
        <v>30</v>
      </c>
      <c r="AC55" s="45"/>
      <c r="AD55" s="43">
        <v>8</v>
      </c>
    </row>
    <row r="56" spans="1:30" s="40" customFormat="1" ht="16.5">
      <c r="A56" s="31" t="s">
        <v>133</v>
      </c>
      <c r="B56" s="62" t="s">
        <v>166</v>
      </c>
      <c r="C56" s="27"/>
      <c r="D56" s="43">
        <v>5.6</v>
      </c>
      <c r="E56" s="34">
        <f>G56+H56+I56+K56+L56+M56+O56+P56+Q56+S56+T56+U56+W56+X56+Y56+AA56+AB56+AC56</f>
        <v>60</v>
      </c>
      <c r="F56" s="35">
        <f>J56+N56+R56+V56+Z56+AD56</f>
        <v>14</v>
      </c>
      <c r="G56" s="27"/>
      <c r="H56" s="45"/>
      <c r="I56" s="45"/>
      <c r="J56" s="45"/>
      <c r="K56" s="45"/>
      <c r="L56" s="45"/>
      <c r="M56" s="45"/>
      <c r="N56" s="43"/>
      <c r="O56" s="27"/>
      <c r="P56" s="45"/>
      <c r="Q56" s="45"/>
      <c r="R56" s="45"/>
      <c r="S56" s="45"/>
      <c r="T56" s="45"/>
      <c r="U56" s="45"/>
      <c r="V56" s="43"/>
      <c r="W56" s="57"/>
      <c r="X56" s="45"/>
      <c r="Y56" s="45">
        <v>30</v>
      </c>
      <c r="Z56" s="46">
        <v>6</v>
      </c>
      <c r="AA56" s="45"/>
      <c r="AB56" s="45"/>
      <c r="AC56" s="45">
        <v>30</v>
      </c>
      <c r="AD56" s="43">
        <v>8</v>
      </c>
    </row>
    <row r="57" spans="1:30" s="56" customFormat="1" ht="14.25" customHeight="1" thickBot="1">
      <c r="A57" s="123" t="s">
        <v>80</v>
      </c>
      <c r="B57" s="124"/>
      <c r="C57" s="110"/>
      <c r="D57" s="111">
        <v>6</v>
      </c>
      <c r="E57" s="112">
        <v>120</v>
      </c>
      <c r="F57" s="111">
        <v>5</v>
      </c>
      <c r="G57" s="110"/>
      <c r="H57" s="113"/>
      <c r="I57" s="113"/>
      <c r="J57" s="113"/>
      <c r="K57" s="113"/>
      <c r="L57" s="113"/>
      <c r="M57" s="113"/>
      <c r="N57" s="111"/>
      <c r="O57" s="110"/>
      <c r="P57" s="113"/>
      <c r="Q57" s="113"/>
      <c r="R57" s="113"/>
      <c r="S57" s="113"/>
      <c r="T57" s="113"/>
      <c r="U57" s="113"/>
      <c r="V57" s="111"/>
      <c r="W57" s="110"/>
      <c r="X57" s="113"/>
      <c r="Y57" s="113"/>
      <c r="Z57" s="113"/>
      <c r="AA57" s="114"/>
      <c r="AB57" s="114"/>
      <c r="AC57" s="113"/>
      <c r="AD57" s="111">
        <v>5</v>
      </c>
    </row>
    <row r="58" spans="1:30" s="58" customFormat="1" ht="18" thickBot="1" thickTop="1">
      <c r="A58" s="150" t="s">
        <v>67</v>
      </c>
      <c r="B58" s="151"/>
      <c r="C58" s="151"/>
      <c r="D58" s="152"/>
      <c r="E58" s="23">
        <f>G58+H58+I58+K58+L58+M58+O58+P58+Q58+S58+T58+U58+W58+X58+Y58+AA58+AB58+AC58</f>
        <v>2200</v>
      </c>
      <c r="F58" s="24">
        <f>J58+N58+R58+V58+Z58+AD58</f>
        <v>180</v>
      </c>
      <c r="G58" s="23">
        <f>SUM(G6:G57)</f>
        <v>240</v>
      </c>
      <c r="H58" s="21">
        <f aca="true" t="shared" si="8" ref="H58:AD58">SUM(H6:H57)</f>
        <v>195</v>
      </c>
      <c r="I58" s="21">
        <f t="shared" si="8"/>
        <v>0</v>
      </c>
      <c r="J58" s="21">
        <f t="shared" si="8"/>
        <v>30</v>
      </c>
      <c r="K58" s="21">
        <f t="shared" si="8"/>
        <v>180</v>
      </c>
      <c r="L58" s="21">
        <f t="shared" si="8"/>
        <v>225</v>
      </c>
      <c r="M58" s="21">
        <f t="shared" si="8"/>
        <v>0</v>
      </c>
      <c r="N58" s="24">
        <f t="shared" si="8"/>
        <v>30</v>
      </c>
      <c r="O58" s="23">
        <f t="shared" si="8"/>
        <v>225</v>
      </c>
      <c r="P58" s="21">
        <f t="shared" si="8"/>
        <v>270</v>
      </c>
      <c r="Q58" s="21">
        <f t="shared" si="8"/>
        <v>0</v>
      </c>
      <c r="R58" s="21">
        <f t="shared" si="8"/>
        <v>30</v>
      </c>
      <c r="S58" s="21">
        <f t="shared" si="8"/>
        <v>175</v>
      </c>
      <c r="T58" s="21">
        <f t="shared" si="8"/>
        <v>240</v>
      </c>
      <c r="U58" s="21">
        <f t="shared" si="8"/>
        <v>0</v>
      </c>
      <c r="V58" s="24">
        <f t="shared" si="8"/>
        <v>30</v>
      </c>
      <c r="W58" s="23">
        <f t="shared" si="8"/>
        <v>165</v>
      </c>
      <c r="X58" s="21">
        <f t="shared" si="8"/>
        <v>90</v>
      </c>
      <c r="Y58" s="21">
        <f t="shared" si="8"/>
        <v>30</v>
      </c>
      <c r="Z58" s="21">
        <f t="shared" si="8"/>
        <v>30</v>
      </c>
      <c r="AA58" s="21">
        <f t="shared" si="8"/>
        <v>75</v>
      </c>
      <c r="AB58" s="21">
        <f t="shared" si="8"/>
        <v>60</v>
      </c>
      <c r="AC58" s="21">
        <f t="shared" si="8"/>
        <v>30</v>
      </c>
      <c r="AD58" s="24">
        <f t="shared" si="8"/>
        <v>30</v>
      </c>
    </row>
    <row r="59" spans="1:30" s="8" customFormat="1" ht="17.25" thickTop="1">
      <c r="A59" s="133" t="s">
        <v>78</v>
      </c>
      <c r="B59" s="134"/>
      <c r="C59" s="134"/>
      <c r="D59" s="135"/>
      <c r="E59" s="26">
        <f>E58-E60</f>
        <v>1705</v>
      </c>
      <c r="F59" s="25">
        <f>F58-F60</f>
        <v>123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s="8" customFormat="1" ht="17.25" thickBot="1">
      <c r="A60" s="136" t="s">
        <v>79</v>
      </c>
      <c r="B60" s="137"/>
      <c r="C60" s="137"/>
      <c r="D60" s="138"/>
      <c r="E60" s="16">
        <f>E57+E56+E55+E50+E43+E23+E22+E14+E54+E31</f>
        <v>495</v>
      </c>
      <c r="F60" s="109">
        <f>F57+F56+F55+F50+F43+F23+F22+F14+F54+F31</f>
        <v>57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2" s="9" customFormat="1" ht="17.25" thickTop="1">
      <c r="A61" s="13" t="s">
        <v>82</v>
      </c>
      <c r="B61" s="6"/>
    </row>
    <row r="62" spans="1:30" s="9" customFormat="1" ht="16.5">
      <c r="A62" s="12" t="s">
        <v>81</v>
      </c>
      <c r="E62" s="10"/>
      <c r="F62" s="10"/>
      <c r="H62" s="10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s="9" customFormat="1" ht="15.75" customHeight="1">
      <c r="A63" s="6"/>
      <c r="E63" s="10"/>
      <c r="F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s="9" customFormat="1" ht="16.5">
      <c r="A64" s="6"/>
      <c r="B64"/>
      <c r="C64" s="1"/>
      <c r="D64" s="1"/>
      <c r="E64" s="1"/>
      <c r="F64" s="1"/>
      <c r="I64" s="14"/>
      <c r="J64" s="14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s="9" customFormat="1" ht="16.5">
      <c r="A65" s="6"/>
      <c r="B65"/>
      <c r="C65" s="1"/>
      <c r="D65" s="1"/>
      <c r="E65" s="1"/>
      <c r="F65" s="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2:30" s="9" customFormat="1" ht="16.5">
      <c r="B66"/>
      <c r="C66"/>
      <c r="D66"/>
      <c r="E66"/>
      <c r="F66"/>
      <c r="G66" s="10"/>
      <c r="H66" s="10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2:30" s="9" customFormat="1" ht="16.5">
      <c r="B67"/>
      <c r="C67"/>
      <c r="D67"/>
      <c r="E67"/>
      <c r="F6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2:30" s="9" customFormat="1" ht="16.5">
      <c r="B68"/>
      <c r="C68"/>
      <c r="D68"/>
      <c r="E68"/>
      <c r="F68"/>
      <c r="G68" s="10"/>
      <c r="H68" s="10"/>
      <c r="I68" s="14"/>
      <c r="J68" s="14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2:30" s="9" customFormat="1" ht="16.5">
      <c r="B69"/>
      <c r="C69"/>
      <c r="D69"/>
      <c r="E69"/>
      <c r="F6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2:30" s="9" customFormat="1" ht="16.5">
      <c r="B70"/>
      <c r="C70"/>
      <c r="D70"/>
      <c r="E70"/>
      <c r="F7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2:30" s="9" customFormat="1" ht="16.5">
      <c r="B71"/>
      <c r="C71"/>
      <c r="D71"/>
      <c r="E71"/>
      <c r="F7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2:30" s="9" customFormat="1" ht="16.5">
      <c r="B72"/>
      <c r="C72"/>
      <c r="D72"/>
      <c r="E72"/>
      <c r="F7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2:30" s="9" customFormat="1" ht="16.5">
      <c r="B73"/>
      <c r="C73"/>
      <c r="D73"/>
      <c r="E73"/>
      <c r="F7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2:30" s="9" customFormat="1" ht="16.5">
      <c r="B74"/>
      <c r="C74"/>
      <c r="D74"/>
      <c r="E74"/>
      <c r="F74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2:30" s="9" customFormat="1" ht="16.5">
      <c r="B75"/>
      <c r="C75"/>
      <c r="D75"/>
      <c r="E75"/>
      <c r="F7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2:30" s="9" customFormat="1" ht="16.5">
      <c r="B76"/>
      <c r="C76"/>
      <c r="D76"/>
      <c r="E76"/>
      <c r="F76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2:30" s="9" customFormat="1" ht="16.5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2:30" s="9" customFormat="1" ht="16.5">
      <c r="B78"/>
      <c r="C78"/>
      <c r="D78"/>
      <c r="E78"/>
      <c r="F78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2:30" s="9" customFormat="1" ht="16.5">
      <c r="B79"/>
      <c r="C79"/>
      <c r="D79"/>
      <c r="E79"/>
      <c r="F7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2:30" s="9" customFormat="1" ht="16.5">
      <c r="B80"/>
      <c r="C80"/>
      <c r="D80"/>
      <c r="E80"/>
      <c r="F80"/>
      <c r="G80" s="10"/>
      <c r="H80" s="10"/>
      <c r="I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2:30" s="9" customFormat="1" ht="16.5">
      <c r="B81"/>
      <c r="C81"/>
      <c r="D81"/>
      <c r="E81"/>
      <c r="F81"/>
      <c r="G81" s="10"/>
      <c r="H81" s="10"/>
      <c r="I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2:30" s="9" customFormat="1" ht="16.5">
      <c r="B82"/>
      <c r="C82"/>
      <c r="D82"/>
      <c r="E82"/>
      <c r="F82"/>
      <c r="G82" s="10"/>
      <c r="H82" s="10"/>
      <c r="I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2:30" s="9" customFormat="1" ht="16.5">
      <c r="B83"/>
      <c r="C83"/>
      <c r="D83"/>
      <c r="E83"/>
      <c r="F83"/>
      <c r="G83" s="10"/>
      <c r="H83" s="10"/>
      <c r="I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2:30" s="9" customFormat="1" ht="16.5">
      <c r="B84"/>
      <c r="C84"/>
      <c r="D84"/>
      <c r="E84"/>
      <c r="F84"/>
      <c r="G84" s="10"/>
      <c r="H84" s="10"/>
      <c r="I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2:30" s="9" customFormat="1" ht="16.5">
      <c r="B85"/>
      <c r="C85"/>
      <c r="D85"/>
      <c r="E85"/>
      <c r="F85"/>
      <c r="G85" s="10"/>
      <c r="H85" s="10"/>
      <c r="I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2:30" s="9" customFormat="1" ht="16.5">
      <c r="B86"/>
      <c r="C86"/>
      <c r="D86"/>
      <c r="E86"/>
      <c r="F86"/>
      <c r="G86" s="10"/>
      <c r="H86" s="10"/>
      <c r="I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2:30" s="9" customFormat="1" ht="16.5">
      <c r="B87"/>
      <c r="C87"/>
      <c r="D87"/>
      <c r="E87"/>
      <c r="F87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2:30" s="9" customFormat="1" ht="16.5">
      <c r="B88"/>
      <c r="C88"/>
      <c r="D88"/>
      <c r="E88"/>
      <c r="F88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2:30" s="9" customFormat="1" ht="16.5">
      <c r="B89"/>
      <c r="C89"/>
      <c r="D89"/>
      <c r="E89"/>
      <c r="F8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2:30" s="9" customFormat="1" ht="16.5">
      <c r="B90"/>
      <c r="C90"/>
      <c r="D90"/>
      <c r="E90"/>
      <c r="F9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2:30" s="9" customFormat="1" ht="16.5">
      <c r="B91"/>
      <c r="C91"/>
      <c r="D91"/>
      <c r="E91"/>
      <c r="F9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2:30" s="9" customFormat="1" ht="16.5">
      <c r="B92"/>
      <c r="C92"/>
      <c r="D92"/>
      <c r="E92"/>
      <c r="F9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2:30" s="9" customFormat="1" ht="16.5">
      <c r="B93"/>
      <c r="C93"/>
      <c r="D93"/>
      <c r="E93"/>
      <c r="F9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2:30" s="9" customFormat="1" ht="16.5">
      <c r="B94"/>
      <c r="C94"/>
      <c r="D94"/>
      <c r="E94"/>
      <c r="F94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2:30" s="9" customFormat="1" ht="16.5">
      <c r="B95"/>
      <c r="C95"/>
      <c r="D95"/>
      <c r="E95"/>
      <c r="F9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2:30" s="9" customFormat="1" ht="16.5">
      <c r="B96"/>
      <c r="C96"/>
      <c r="D96"/>
      <c r="E96"/>
      <c r="F96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2:30" s="9" customFormat="1" ht="16.5">
      <c r="B97"/>
      <c r="C97"/>
      <c r="D97"/>
      <c r="E97"/>
      <c r="F97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2:30" s="9" customFormat="1" ht="16.5">
      <c r="B98"/>
      <c r="C98"/>
      <c r="D98"/>
      <c r="E98"/>
      <c r="F98"/>
      <c r="G98" s="10"/>
      <c r="H98" s="10"/>
      <c r="I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2:30" s="9" customFormat="1" ht="16.5">
      <c r="B99"/>
      <c r="C99"/>
      <c r="D99"/>
      <c r="E99"/>
      <c r="F99"/>
      <c r="G99" s="10"/>
      <c r="H99" s="10"/>
      <c r="I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2:30" s="9" customFormat="1" ht="16.5">
      <c r="B100"/>
      <c r="C100"/>
      <c r="D100"/>
      <c r="E100"/>
      <c r="F100"/>
      <c r="G100" s="10"/>
      <c r="H100" s="10"/>
      <c r="I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3:30" s="9" customFormat="1" ht="16.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3:30" s="9" customFormat="1" ht="16.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3:30" s="9" customFormat="1" ht="16.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3:30" s="9" customFormat="1" ht="16.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3:30" s="9" customFormat="1" ht="16.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3:30" s="9" customFormat="1" ht="16.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3:30" s="9" customFormat="1" ht="16.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3:30" s="9" customFormat="1" ht="16.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3:30" s="9" customFormat="1" ht="16.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3:30" s="9" customFormat="1" ht="16.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3:30" s="9" customFormat="1" ht="16.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3:30" s="9" customFormat="1" ht="16.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3:30" s="9" customFormat="1" ht="16.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3:30" s="9" customFormat="1" ht="16.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3:30" s="9" customFormat="1" ht="16.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3:30" s="9" customFormat="1" ht="16.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3:30" s="9" customFormat="1" ht="16.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3:30" s="9" customFormat="1" ht="16.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3:30" s="9" customFormat="1" ht="16.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3:30" s="9" customFormat="1" ht="16.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3:30" s="9" customFormat="1" ht="16.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3:30" s="9" customFormat="1" ht="16.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3:30" s="9" customFormat="1" ht="16.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3:30" s="9" customFormat="1" ht="16.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3:30" s="9" customFormat="1" ht="16.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3:30" s="9" customFormat="1" ht="16.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3:30" s="9" customFormat="1" ht="16.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3:30" s="9" customFormat="1" ht="16.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3:30" s="9" customFormat="1" ht="16.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3:30" s="9" customFormat="1" ht="16.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3:30" s="9" customFormat="1" ht="16.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3:30" s="9" customFormat="1" ht="16.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3:30" s="9" customFormat="1" ht="16.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3:30" s="9" customFormat="1" ht="16.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3:30" s="9" customFormat="1" ht="16.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3:30" s="9" customFormat="1" ht="16.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3:30" s="9" customFormat="1" ht="16.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3:30" s="9" customFormat="1" ht="16.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3:30" s="9" customFormat="1" ht="16.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3:30" s="9" customFormat="1" ht="16.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3:30" s="9" customFormat="1" ht="16.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3:30" s="9" customFormat="1" ht="16.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3:30" s="9" customFormat="1" ht="16.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3:30" s="9" customFormat="1" ht="16.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3:30" s="9" customFormat="1" ht="16.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3:30" s="9" customFormat="1" ht="16.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3:30" s="9" customFormat="1" ht="16.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3:30" s="9" customFormat="1" ht="16.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3:30" s="9" customFormat="1" ht="16.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3:30" s="9" customFormat="1" ht="16.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3:30" s="9" customFormat="1" ht="16.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3:30" s="9" customFormat="1" ht="16.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3:30" s="9" customFormat="1" ht="16.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3:30" s="9" customFormat="1" ht="16.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3:30" s="9" customFormat="1" ht="16.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3:30" s="9" customFormat="1" ht="16.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3:30" s="9" customFormat="1" ht="16.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3:30" s="9" customFormat="1" ht="16.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3:30" s="9" customFormat="1" ht="16.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3:30" s="9" customFormat="1" ht="16.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3:30" s="9" customFormat="1" ht="16.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3:30" s="9" customFormat="1" ht="16.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3:30" s="9" customFormat="1" ht="16.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3:30" s="9" customFormat="1" ht="16.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3:30" s="9" customFormat="1" ht="16.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3:30" s="9" customFormat="1" ht="16.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3:30" s="9" customFormat="1" ht="16.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3:30" s="9" customFormat="1" ht="16.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3:30" s="9" customFormat="1" ht="16.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3:30" s="9" customFormat="1" ht="16.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3:30" s="9" customFormat="1" ht="16.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3:30" s="9" customFormat="1" ht="16.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3:30" s="9" customFormat="1" ht="16.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3:30" s="9" customFormat="1" ht="16.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3:30" s="9" customFormat="1" ht="16.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3:30" s="9" customFormat="1" ht="16.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3:30" s="9" customFormat="1" ht="16.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3:30" s="9" customFormat="1" ht="16.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3:30" s="9" customFormat="1" ht="16.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3:30" s="9" customFormat="1" ht="16.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3:30" s="9" customFormat="1" ht="16.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3:30" s="9" customFormat="1" ht="16.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3:30" s="9" customFormat="1" ht="16.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3:30" s="9" customFormat="1" ht="16.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3:30" s="9" customFormat="1" ht="16.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3:30" s="9" customFormat="1" ht="16.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3:30" s="9" customFormat="1" ht="16.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3:30" s="9" customFormat="1" ht="16.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3:30" s="9" customFormat="1" ht="16.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3:30" s="9" customFormat="1" ht="16.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3:30" s="9" customFormat="1" ht="16.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3:30" s="9" customFormat="1" ht="16.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3:30" s="9" customFormat="1" ht="16.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3:30" s="9" customFormat="1" ht="16.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3:30" s="9" customFormat="1" ht="16.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3:30" s="9" customFormat="1" ht="16.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3:30" s="9" customFormat="1" ht="16.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3:30" s="9" customFormat="1" ht="16.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3:30" s="9" customFormat="1" ht="16.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3:30" s="9" customFormat="1" ht="16.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3:30" s="9" customFormat="1" ht="16.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3:30" s="9" customFormat="1" ht="16.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3:30" s="9" customFormat="1" ht="16.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3:30" s="9" customFormat="1" ht="16.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3:30" s="9" customFormat="1" ht="16.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3:30" s="9" customFormat="1" ht="16.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3:30" s="9" customFormat="1" ht="16.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3:30" s="9" customFormat="1" ht="16.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3:30" s="9" customFormat="1" ht="16.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3:30" s="9" customFormat="1" ht="16.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3:30" s="9" customFormat="1" ht="16.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3:30" s="9" customFormat="1" ht="16.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3:30" s="9" customFormat="1" ht="16.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3:30" s="9" customFormat="1" ht="16.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3:30" s="9" customFormat="1" ht="16.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3:30" s="9" customFormat="1" ht="16.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3:30" s="9" customFormat="1" ht="16.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3:30" s="9" customFormat="1" ht="16.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3:30" s="9" customFormat="1" ht="16.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3:30" s="9" customFormat="1" ht="16.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3:30" s="9" customFormat="1" ht="16.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3:30" s="9" customFormat="1" ht="16.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3:30" s="9" customFormat="1" ht="16.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3:30" s="9" customFormat="1" ht="16.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3:30" s="9" customFormat="1" ht="16.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3:30" s="9" customFormat="1" ht="16.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3:30" s="9" customFormat="1" ht="16.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3:30" s="9" customFormat="1" ht="16.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3:30" s="9" customFormat="1" ht="16.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3:30" s="9" customFormat="1" ht="16.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3:30" s="9" customFormat="1" ht="16.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3:30" s="9" customFormat="1" ht="16.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3:30" s="9" customFormat="1" ht="16.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3:30" s="9" customFormat="1" ht="16.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3:30" s="9" customFormat="1" ht="16.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3:30" s="9" customFormat="1" ht="16.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3:30" s="9" customFormat="1" ht="16.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3:30" s="9" customFormat="1" ht="16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3:30" s="9" customFormat="1" ht="16.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3:30" s="9" customFormat="1" ht="16.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3:30" s="9" customFormat="1" ht="16.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3:30" s="9" customFormat="1" ht="16.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3:30" s="9" customFormat="1" ht="16.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3:30" s="9" customFormat="1" ht="16.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3:30" s="9" customFormat="1" ht="16.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3:30" s="9" customFormat="1" ht="16.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3:30" s="9" customFormat="1" ht="16.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3:30" s="9" customFormat="1" ht="16.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3:30" s="9" customFormat="1" ht="16.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3:30" s="9" customFormat="1" ht="16.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3:30" s="9" customFormat="1" ht="16.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3:30" s="9" customFormat="1" ht="16.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3:30" s="9" customFormat="1" ht="16.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3:30" s="9" customFormat="1" ht="16.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3:30" s="9" customFormat="1" ht="16.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3:30" s="9" customFormat="1" ht="16.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3:30" s="9" customFormat="1" ht="16.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3:30" s="9" customFormat="1" ht="16.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3:30" s="9" customFormat="1" ht="16.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3:30" s="9" customFormat="1" ht="16.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3:30" s="9" customFormat="1" ht="16.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3:30" s="9" customFormat="1" ht="16.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3:30" s="9" customFormat="1" ht="16.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3:30" s="9" customFormat="1" ht="16.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3:30" s="9" customFormat="1" ht="16.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3:30" s="9" customFormat="1" ht="16.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3:30" s="9" customFormat="1" ht="16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3:30" s="9" customFormat="1" ht="16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3:30" s="9" customFormat="1" ht="16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3:30" s="9" customFormat="1" ht="16.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3:30" s="9" customFormat="1" ht="16.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3:30" s="9" customFormat="1" ht="16.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3:30" s="9" customFormat="1" ht="16.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3:30" s="9" customFormat="1" ht="16.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3:30" s="9" customFormat="1" ht="16.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3:30" s="9" customFormat="1" ht="16.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3:30" s="9" customFormat="1" ht="16.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3:30" s="9" customFormat="1" ht="16.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3:30" s="9" customFormat="1" ht="16.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3:30" s="9" customFormat="1" ht="16.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3:30" s="9" customFormat="1" ht="16.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3:30" s="9" customFormat="1" ht="16.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3:30" s="9" customFormat="1" ht="16.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3:30" s="9" customFormat="1" ht="16.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3:30" s="9" customFormat="1" ht="16.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3:30" s="9" customFormat="1" ht="16.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3:30" s="9" customFormat="1" ht="16.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3:30" s="9" customFormat="1" ht="16.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3:30" s="9" customFormat="1" ht="16.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3:30" s="9" customFormat="1" ht="16.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3:30" s="9" customFormat="1" ht="16.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3:30" s="9" customFormat="1" ht="16.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3:30" s="9" customFormat="1" ht="16.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3:30" s="9" customFormat="1" ht="16.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3:30" s="9" customFormat="1" ht="16.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3:30" s="9" customFormat="1" ht="16.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3:30" s="9" customFormat="1" ht="16.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3:30" s="9" customFormat="1" ht="16.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3:30" s="9" customFormat="1" ht="16.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3:30" s="9" customFormat="1" ht="16.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3:30" s="9" customFormat="1" ht="16.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3:30" s="9" customFormat="1" ht="16.5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3:30" s="9" customFormat="1" ht="16.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3:30" s="9" customFormat="1" ht="16.5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3:30" s="9" customFormat="1" ht="16.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3:30" s="9" customFormat="1" ht="16.5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3:30" s="9" customFormat="1" ht="16.5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3:30" s="9" customFormat="1" ht="16.5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3:30" s="9" customFormat="1" ht="16.5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3:30" s="9" customFormat="1" ht="16.5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3:30" s="9" customFormat="1" ht="16.5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3:30" s="9" customFormat="1" ht="16.5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3:30" s="9" customFormat="1" ht="16.5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3:30" s="9" customFormat="1" ht="16.5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3:30" s="9" customFormat="1" ht="16.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3:30" s="9" customFormat="1" ht="16.5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3:30" s="9" customFormat="1" ht="16.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3:30" s="9" customFormat="1" ht="16.5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3:30" s="9" customFormat="1" ht="16.5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3:30" s="9" customFormat="1" ht="16.5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3:30" s="9" customFormat="1" ht="16.5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3:30" s="9" customFormat="1" ht="16.5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3:30" s="9" customFormat="1" ht="16.5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3:30" s="9" customFormat="1" ht="16.5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3:30" s="9" customFormat="1" ht="16.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3:30" s="9" customFormat="1" ht="16.5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3:30" s="9" customFormat="1" ht="16.5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3:30" s="9" customFormat="1" ht="16.5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3:30" s="9" customFormat="1" ht="16.5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3:30" s="9" customFormat="1" ht="16.5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3:30" s="9" customFormat="1" ht="16.5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3:30" s="9" customFormat="1" ht="16.5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3:30" s="9" customFormat="1" ht="16.5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3:30" s="9" customFormat="1" ht="16.5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3:30" s="9" customFormat="1" ht="16.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3:30" s="9" customFormat="1" ht="16.5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3:30" s="9" customFormat="1" ht="16.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</sheetData>
  <sheetProtection/>
  <mergeCells count="20">
    <mergeCell ref="A57:B57"/>
    <mergeCell ref="E4:E5"/>
    <mergeCell ref="A59:D59"/>
    <mergeCell ref="A60:D60"/>
    <mergeCell ref="AA4:AD4"/>
    <mergeCell ref="W3:AD3"/>
    <mergeCell ref="C3:D4"/>
    <mergeCell ref="E3:F3"/>
    <mergeCell ref="G3:N3"/>
    <mergeCell ref="O3:V3"/>
    <mergeCell ref="S4:V4"/>
    <mergeCell ref="A58:D58"/>
    <mergeCell ref="F4:F5"/>
    <mergeCell ref="A3:A5"/>
    <mergeCell ref="B3:B5"/>
    <mergeCell ref="A1:AD1"/>
    <mergeCell ref="W4:Z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landscape" paperSize="9" scale="53" r:id="rId1"/>
  <headerFooter alignWithMargins="0">
    <oddHeader>&amp;L&amp;"Calibri,Pogrubiony"Uniwersytet Gdański
Wydział: Oceanografii i Geografii
Kierunek: Gospodarka przestrzenna
&amp;R&amp;"Calibri,Kursywa"&amp;10Załącznik nr 6a (wymagany do wniosku 
do Senatu UG w sprawie zatwierdzenia
 programu kształcenia)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1"/>
  <sheetViews>
    <sheetView zoomScale="70" zoomScaleNormal="70" zoomScalePageLayoutView="0" workbookViewId="0" topLeftCell="A1">
      <selection activeCell="AG17" sqref="AG17"/>
    </sheetView>
  </sheetViews>
  <sheetFormatPr defaultColWidth="8.8515625" defaultRowHeight="15"/>
  <cols>
    <col min="1" max="1" width="7.7109375" style="6" customWidth="1"/>
    <col min="2" max="2" width="43.7109375" style="9" customWidth="1"/>
    <col min="3" max="3" width="6.421875" style="10" customWidth="1"/>
    <col min="4" max="4" width="6.140625" style="10" customWidth="1"/>
    <col min="5" max="6" width="8.8515625" style="10" customWidth="1"/>
    <col min="7" max="9" width="5.140625" style="10" customWidth="1"/>
    <col min="10" max="10" width="5.7109375" style="10" bestFit="1" customWidth="1"/>
    <col min="11" max="13" width="5.140625" style="10" customWidth="1"/>
    <col min="14" max="14" width="5.7109375" style="10" bestFit="1" customWidth="1"/>
    <col min="15" max="17" width="5.140625" style="10" customWidth="1"/>
    <col min="18" max="18" width="5.7109375" style="10" bestFit="1" customWidth="1"/>
    <col min="19" max="21" width="5.140625" style="10" customWidth="1"/>
    <col min="22" max="22" width="5.7109375" style="10" bestFit="1" customWidth="1"/>
    <col min="23" max="25" width="5.140625" style="10" customWidth="1"/>
    <col min="26" max="26" width="5.7109375" style="10" bestFit="1" customWidth="1"/>
    <col min="27" max="29" width="5.140625" style="10" customWidth="1"/>
    <col min="30" max="30" width="5.7109375" style="10" bestFit="1" customWidth="1"/>
    <col min="31" max="16384" width="8.8515625" style="6" customWidth="1"/>
  </cols>
  <sheetData>
    <row r="1" spans="1:40" s="9" customFormat="1" ht="16.5">
      <c r="A1" s="132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G1" s="2"/>
      <c r="AH1" s="2"/>
      <c r="AI1" s="2"/>
      <c r="AJ1" s="2"/>
      <c r="AK1" s="2"/>
      <c r="AL1" s="2"/>
      <c r="AM1" s="2"/>
      <c r="AN1" s="2"/>
    </row>
    <row r="2" spans="1:30" ht="15" customHeight="1" thickBot="1">
      <c r="A2" s="3"/>
      <c r="B2" s="4"/>
      <c r="C2" s="4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7" customFormat="1" ht="18.75" customHeight="1" thickTop="1">
      <c r="A3" s="127" t="s">
        <v>0</v>
      </c>
      <c r="B3" s="130" t="s">
        <v>73</v>
      </c>
      <c r="C3" s="144" t="s">
        <v>66</v>
      </c>
      <c r="D3" s="145"/>
      <c r="E3" s="148" t="s">
        <v>65</v>
      </c>
      <c r="F3" s="149"/>
      <c r="G3" s="141" t="s">
        <v>7</v>
      </c>
      <c r="H3" s="142"/>
      <c r="I3" s="142"/>
      <c r="J3" s="142"/>
      <c r="K3" s="142"/>
      <c r="L3" s="142"/>
      <c r="M3" s="142"/>
      <c r="N3" s="143"/>
      <c r="O3" s="141" t="s">
        <v>8</v>
      </c>
      <c r="P3" s="142"/>
      <c r="Q3" s="142"/>
      <c r="R3" s="142"/>
      <c r="S3" s="142"/>
      <c r="T3" s="142"/>
      <c r="U3" s="142"/>
      <c r="V3" s="143"/>
      <c r="W3" s="141" t="s">
        <v>9</v>
      </c>
      <c r="X3" s="142"/>
      <c r="Y3" s="142"/>
      <c r="Z3" s="142"/>
      <c r="AA3" s="142"/>
      <c r="AB3" s="142"/>
      <c r="AC3" s="142"/>
      <c r="AD3" s="143"/>
    </row>
    <row r="4" spans="1:30" s="7" customFormat="1" ht="16.5">
      <c r="A4" s="128"/>
      <c r="B4" s="131"/>
      <c r="C4" s="146"/>
      <c r="D4" s="147"/>
      <c r="E4" s="122" t="s">
        <v>64</v>
      </c>
      <c r="F4" s="125" t="s">
        <v>6</v>
      </c>
      <c r="G4" s="153" t="s">
        <v>22</v>
      </c>
      <c r="H4" s="139"/>
      <c r="I4" s="139"/>
      <c r="J4" s="139"/>
      <c r="K4" s="139" t="s">
        <v>10</v>
      </c>
      <c r="L4" s="139"/>
      <c r="M4" s="139"/>
      <c r="N4" s="140"/>
      <c r="O4" s="153" t="s">
        <v>11</v>
      </c>
      <c r="P4" s="139"/>
      <c r="Q4" s="139"/>
      <c r="R4" s="139"/>
      <c r="S4" s="139" t="s">
        <v>12</v>
      </c>
      <c r="T4" s="139"/>
      <c r="U4" s="139"/>
      <c r="V4" s="140"/>
      <c r="W4" s="153" t="s">
        <v>13</v>
      </c>
      <c r="X4" s="139"/>
      <c r="Y4" s="139"/>
      <c r="Z4" s="139"/>
      <c r="AA4" s="139" t="s">
        <v>14</v>
      </c>
      <c r="AB4" s="139"/>
      <c r="AC4" s="139"/>
      <c r="AD4" s="140"/>
    </row>
    <row r="5" spans="1:30" s="7" customFormat="1" ht="17.25" thickBot="1">
      <c r="A5" s="129"/>
      <c r="B5" s="126"/>
      <c r="C5" s="16" t="s">
        <v>1</v>
      </c>
      <c r="D5" s="17" t="s">
        <v>2</v>
      </c>
      <c r="E5" s="154"/>
      <c r="F5" s="126"/>
      <c r="G5" s="16" t="s">
        <v>3</v>
      </c>
      <c r="H5" s="18" t="s">
        <v>4</v>
      </c>
      <c r="I5" s="18" t="s">
        <v>5</v>
      </c>
      <c r="J5" s="18" t="s">
        <v>6</v>
      </c>
      <c r="K5" s="18" t="s">
        <v>3</v>
      </c>
      <c r="L5" s="18" t="s">
        <v>4</v>
      </c>
      <c r="M5" s="18" t="s">
        <v>5</v>
      </c>
      <c r="N5" s="17" t="s">
        <v>6</v>
      </c>
      <c r="O5" s="16" t="s">
        <v>3</v>
      </c>
      <c r="P5" s="18" t="s">
        <v>4</v>
      </c>
      <c r="Q5" s="18" t="s">
        <v>5</v>
      </c>
      <c r="R5" s="18" t="s">
        <v>6</v>
      </c>
      <c r="S5" s="18" t="s">
        <v>3</v>
      </c>
      <c r="T5" s="18" t="s">
        <v>4</v>
      </c>
      <c r="U5" s="18" t="s">
        <v>5</v>
      </c>
      <c r="V5" s="17" t="s">
        <v>6</v>
      </c>
      <c r="W5" s="16" t="s">
        <v>3</v>
      </c>
      <c r="X5" s="18" t="s">
        <v>4</v>
      </c>
      <c r="Y5" s="18" t="s">
        <v>5</v>
      </c>
      <c r="Z5" s="18" t="s">
        <v>6</v>
      </c>
      <c r="AA5" s="18" t="s">
        <v>3</v>
      </c>
      <c r="AB5" s="18" t="s">
        <v>4</v>
      </c>
      <c r="AC5" s="18" t="s">
        <v>5</v>
      </c>
      <c r="AD5" s="17" t="s">
        <v>6</v>
      </c>
    </row>
    <row r="6" spans="1:30" s="40" customFormat="1" ht="17.25" thickTop="1">
      <c r="A6" s="31" t="s">
        <v>15</v>
      </c>
      <c r="B6" s="64" t="s">
        <v>90</v>
      </c>
      <c r="C6" s="32">
        <v>1</v>
      </c>
      <c r="D6" s="33"/>
      <c r="E6" s="34">
        <f>G6+H6+I6+K6+L6+M6+O6+P6+Q6+S6+T6+U6+W6+X6+Y6+AA6+AB6+AC6</f>
        <v>40</v>
      </c>
      <c r="F6" s="35">
        <f>J6+N6+R6+V6+Z6+AD6</f>
        <v>5</v>
      </c>
      <c r="G6" s="46">
        <v>25</v>
      </c>
      <c r="H6" s="37">
        <v>15</v>
      </c>
      <c r="I6" s="37"/>
      <c r="J6" s="38">
        <v>5</v>
      </c>
      <c r="K6" s="37"/>
      <c r="L6" s="37"/>
      <c r="M6" s="37"/>
      <c r="N6" s="33"/>
      <c r="O6" s="39"/>
      <c r="P6" s="37"/>
      <c r="Q6" s="37"/>
      <c r="R6" s="37"/>
      <c r="S6" s="37"/>
      <c r="T6" s="37"/>
      <c r="U6" s="37"/>
      <c r="V6" s="33"/>
      <c r="W6" s="39"/>
      <c r="X6" s="37"/>
      <c r="Y6" s="37"/>
      <c r="Z6" s="37"/>
      <c r="AA6" s="37"/>
      <c r="AB6" s="37"/>
      <c r="AC6" s="37"/>
      <c r="AD6" s="33"/>
    </row>
    <row r="7" spans="1:30" s="40" customFormat="1" ht="16.5">
      <c r="A7" s="41" t="s">
        <v>16</v>
      </c>
      <c r="B7" s="65" t="s">
        <v>91</v>
      </c>
      <c r="C7" s="42"/>
      <c r="D7" s="43">
        <v>1</v>
      </c>
      <c r="E7" s="34">
        <f>G7+H7+I7+K7+L7+M7+O7+P7+Q7+S7+T7+U7+W7+X7+Y7+AA7+AB7+AC7</f>
        <v>30</v>
      </c>
      <c r="F7" s="35">
        <f>J7+N7+R7+V7+Z7+AD7</f>
        <v>4</v>
      </c>
      <c r="G7" s="46">
        <v>20</v>
      </c>
      <c r="H7" s="45">
        <v>10</v>
      </c>
      <c r="I7" s="45"/>
      <c r="J7" s="46">
        <v>4</v>
      </c>
      <c r="K7" s="45"/>
      <c r="L7" s="45"/>
      <c r="M7" s="45"/>
      <c r="N7" s="43"/>
      <c r="O7" s="27"/>
      <c r="P7" s="45"/>
      <c r="Q7" s="45"/>
      <c r="R7" s="45"/>
      <c r="S7" s="45"/>
      <c r="T7" s="45"/>
      <c r="U7" s="45"/>
      <c r="V7" s="43"/>
      <c r="W7" s="27"/>
      <c r="X7" s="45"/>
      <c r="Y7" s="45"/>
      <c r="Z7" s="45"/>
      <c r="AA7" s="45"/>
      <c r="AB7" s="45"/>
      <c r="AC7" s="45"/>
      <c r="AD7" s="43"/>
    </row>
    <row r="8" spans="1:30" s="40" customFormat="1" ht="16.5">
      <c r="A8" s="31" t="s">
        <v>62</v>
      </c>
      <c r="B8" s="65" t="s">
        <v>69</v>
      </c>
      <c r="C8" s="42">
        <v>1</v>
      </c>
      <c r="D8" s="43"/>
      <c r="E8" s="34">
        <f aca="true" t="shared" si="0" ref="E8:E24">G8+H8+I8+K8+L8+M8+O8+P8+Q8+S8+T8+U8+W8+X8+Y8+AA8+AB8+AC8</f>
        <v>30</v>
      </c>
      <c r="F8" s="35">
        <f aca="true" t="shared" si="1" ref="F8:F24">J8+N8+R8+V8+Z8+AD8</f>
        <v>4</v>
      </c>
      <c r="G8" s="46">
        <v>20</v>
      </c>
      <c r="H8" s="45">
        <v>10</v>
      </c>
      <c r="I8" s="45"/>
      <c r="J8" s="46">
        <v>4</v>
      </c>
      <c r="K8" s="45"/>
      <c r="L8" s="45"/>
      <c r="M8" s="45"/>
      <c r="N8" s="43"/>
      <c r="O8" s="27"/>
      <c r="P8" s="45"/>
      <c r="Q8" s="45"/>
      <c r="R8" s="45"/>
      <c r="S8" s="45"/>
      <c r="T8" s="45"/>
      <c r="U8" s="45"/>
      <c r="V8" s="43"/>
      <c r="W8" s="27"/>
      <c r="X8" s="45"/>
      <c r="Y8" s="45"/>
      <c r="Z8" s="45"/>
      <c r="AA8" s="45"/>
      <c r="AB8" s="45"/>
      <c r="AC8" s="45"/>
      <c r="AD8" s="43"/>
    </row>
    <row r="9" spans="1:30" s="40" customFormat="1" ht="16.5">
      <c r="A9" s="41" t="s">
        <v>17</v>
      </c>
      <c r="B9" s="65" t="s">
        <v>92</v>
      </c>
      <c r="C9" s="42">
        <v>1</v>
      </c>
      <c r="D9" s="43"/>
      <c r="E9" s="34">
        <f t="shared" si="0"/>
        <v>30</v>
      </c>
      <c r="F9" s="35">
        <f t="shared" si="1"/>
        <v>4</v>
      </c>
      <c r="G9" s="46">
        <v>20</v>
      </c>
      <c r="H9" s="45">
        <v>10</v>
      </c>
      <c r="I9" s="45"/>
      <c r="J9" s="46">
        <v>4</v>
      </c>
      <c r="K9" s="45"/>
      <c r="L9" s="45"/>
      <c r="M9" s="45"/>
      <c r="N9" s="43"/>
      <c r="O9" s="27"/>
      <c r="P9" s="45"/>
      <c r="Q9" s="45"/>
      <c r="R9" s="45"/>
      <c r="S9" s="45"/>
      <c r="T9" s="45"/>
      <c r="U9" s="45"/>
      <c r="V9" s="43"/>
      <c r="W9" s="27"/>
      <c r="X9" s="45"/>
      <c r="Y9" s="45"/>
      <c r="Z9" s="45"/>
      <c r="AA9" s="45"/>
      <c r="AB9" s="45"/>
      <c r="AC9" s="45"/>
      <c r="AD9" s="43"/>
    </row>
    <row r="10" spans="1:30" s="40" customFormat="1" ht="16.5">
      <c r="A10" s="31" t="s">
        <v>63</v>
      </c>
      <c r="B10" s="65" t="s">
        <v>18</v>
      </c>
      <c r="C10" s="42"/>
      <c r="D10" s="43">
        <v>1</v>
      </c>
      <c r="E10" s="34">
        <f t="shared" si="0"/>
        <v>30</v>
      </c>
      <c r="F10" s="35">
        <f t="shared" si="1"/>
        <v>4</v>
      </c>
      <c r="G10" s="46">
        <v>20</v>
      </c>
      <c r="H10" s="45">
        <v>10</v>
      </c>
      <c r="I10" s="45"/>
      <c r="J10" s="46">
        <v>4</v>
      </c>
      <c r="K10" s="45"/>
      <c r="L10" s="45"/>
      <c r="M10" s="45"/>
      <c r="N10" s="43"/>
      <c r="O10" s="27"/>
      <c r="P10" s="45"/>
      <c r="Q10" s="45"/>
      <c r="R10" s="45"/>
      <c r="S10" s="45"/>
      <c r="T10" s="45"/>
      <c r="U10" s="45"/>
      <c r="V10" s="43"/>
      <c r="W10" s="27"/>
      <c r="X10" s="45"/>
      <c r="Y10" s="45"/>
      <c r="Z10" s="45"/>
      <c r="AA10" s="45"/>
      <c r="AB10" s="45"/>
      <c r="AC10" s="45"/>
      <c r="AD10" s="43"/>
    </row>
    <row r="11" spans="1:30" s="40" customFormat="1" ht="16.5">
      <c r="A11" s="41" t="s">
        <v>20</v>
      </c>
      <c r="B11" s="65" t="s">
        <v>93</v>
      </c>
      <c r="C11" s="42">
        <v>1</v>
      </c>
      <c r="D11" s="43"/>
      <c r="E11" s="34">
        <f t="shared" si="0"/>
        <v>30</v>
      </c>
      <c r="F11" s="35">
        <f t="shared" si="1"/>
        <v>4</v>
      </c>
      <c r="G11" s="46">
        <v>20</v>
      </c>
      <c r="H11" s="45">
        <v>10</v>
      </c>
      <c r="I11" s="45"/>
      <c r="J11" s="46">
        <v>4</v>
      </c>
      <c r="K11" s="45"/>
      <c r="L11" s="45"/>
      <c r="M11" s="45"/>
      <c r="N11" s="43"/>
      <c r="O11" s="27"/>
      <c r="P11" s="45"/>
      <c r="Q11" s="45"/>
      <c r="R11" s="45"/>
      <c r="S11" s="45"/>
      <c r="T11" s="45"/>
      <c r="U11" s="45"/>
      <c r="V11" s="43"/>
      <c r="W11" s="27"/>
      <c r="X11" s="45"/>
      <c r="Y11" s="45"/>
      <c r="Z11" s="45"/>
      <c r="AA11" s="45"/>
      <c r="AB11" s="45"/>
      <c r="AC11" s="45"/>
      <c r="AD11" s="43"/>
    </row>
    <row r="12" spans="1:30" s="40" customFormat="1" ht="16.5">
      <c r="A12" s="31" t="s">
        <v>23</v>
      </c>
      <c r="B12" s="65" t="s">
        <v>94</v>
      </c>
      <c r="C12" s="42"/>
      <c r="D12" s="43">
        <v>1</v>
      </c>
      <c r="E12" s="34">
        <f t="shared" si="0"/>
        <v>15</v>
      </c>
      <c r="F12" s="35">
        <f t="shared" si="1"/>
        <v>1</v>
      </c>
      <c r="G12" s="46">
        <v>15</v>
      </c>
      <c r="H12" s="45"/>
      <c r="I12" s="45"/>
      <c r="J12" s="46">
        <v>1</v>
      </c>
      <c r="K12" s="45"/>
      <c r="L12" s="45"/>
      <c r="M12" s="45"/>
      <c r="N12" s="43"/>
      <c r="O12" s="27"/>
      <c r="P12" s="45"/>
      <c r="Q12" s="45"/>
      <c r="R12" s="45"/>
      <c r="S12" s="45"/>
      <c r="T12" s="45"/>
      <c r="U12" s="45"/>
      <c r="V12" s="43"/>
      <c r="W12" s="27"/>
      <c r="X12" s="45"/>
      <c r="Y12" s="45"/>
      <c r="Z12" s="45"/>
      <c r="AA12" s="45"/>
      <c r="AB12" s="45"/>
      <c r="AC12" s="45"/>
      <c r="AD12" s="43"/>
    </row>
    <row r="13" spans="1:30" s="40" customFormat="1" ht="16.5">
      <c r="A13" s="41" t="s">
        <v>25</v>
      </c>
      <c r="B13" s="66" t="s">
        <v>95</v>
      </c>
      <c r="C13" s="42">
        <v>2</v>
      </c>
      <c r="D13" s="43">
        <v>1</v>
      </c>
      <c r="E13" s="34">
        <f t="shared" si="0"/>
        <v>60</v>
      </c>
      <c r="F13" s="35">
        <f t="shared" si="1"/>
        <v>6</v>
      </c>
      <c r="G13" s="46">
        <v>15</v>
      </c>
      <c r="H13" s="45">
        <v>15</v>
      </c>
      <c r="I13" s="45"/>
      <c r="J13" s="46">
        <v>3</v>
      </c>
      <c r="K13" s="45">
        <v>15</v>
      </c>
      <c r="L13" s="45">
        <v>15</v>
      </c>
      <c r="M13" s="45"/>
      <c r="N13" s="43">
        <v>3</v>
      </c>
      <c r="O13" s="27"/>
      <c r="P13" s="45"/>
      <c r="Q13" s="45"/>
      <c r="R13" s="45"/>
      <c r="S13" s="45"/>
      <c r="T13" s="45"/>
      <c r="U13" s="45"/>
      <c r="V13" s="43"/>
      <c r="W13" s="27"/>
      <c r="X13" s="45"/>
      <c r="Y13" s="45"/>
      <c r="Z13" s="45"/>
      <c r="AA13" s="45"/>
      <c r="AB13" s="45"/>
      <c r="AC13" s="45"/>
      <c r="AD13" s="43"/>
    </row>
    <row r="14" spans="1:30" s="40" customFormat="1" ht="16.5">
      <c r="A14" s="31" t="s">
        <v>74</v>
      </c>
      <c r="B14" s="69" t="s">
        <v>19</v>
      </c>
      <c r="C14" s="42">
        <v>4</v>
      </c>
      <c r="D14" s="43" t="s">
        <v>130</v>
      </c>
      <c r="E14" s="34">
        <f t="shared" si="0"/>
        <v>120</v>
      </c>
      <c r="F14" s="35">
        <f t="shared" si="1"/>
        <v>5</v>
      </c>
      <c r="G14" s="46"/>
      <c r="H14" s="45">
        <v>30</v>
      </c>
      <c r="I14" s="45"/>
      <c r="J14" s="46">
        <v>1</v>
      </c>
      <c r="K14" s="46"/>
      <c r="L14" s="45">
        <v>30</v>
      </c>
      <c r="M14" s="45"/>
      <c r="N14" s="46">
        <v>1</v>
      </c>
      <c r="O14" s="27"/>
      <c r="P14" s="45">
        <v>30</v>
      </c>
      <c r="Q14" s="45"/>
      <c r="R14" s="45">
        <v>1</v>
      </c>
      <c r="S14" s="45"/>
      <c r="T14" s="45">
        <v>30</v>
      </c>
      <c r="U14" s="45"/>
      <c r="V14" s="43">
        <v>2</v>
      </c>
      <c r="W14" s="27"/>
      <c r="X14" s="45"/>
      <c r="Y14" s="45"/>
      <c r="Z14" s="45"/>
      <c r="AA14" s="45"/>
      <c r="AB14" s="45"/>
      <c r="AC14" s="45"/>
      <c r="AD14" s="43"/>
    </row>
    <row r="15" spans="1:30" s="40" customFormat="1" ht="16.5">
      <c r="A15" s="41" t="s">
        <v>26</v>
      </c>
      <c r="B15" s="65" t="s">
        <v>100</v>
      </c>
      <c r="C15" s="42"/>
      <c r="D15" s="43">
        <v>2</v>
      </c>
      <c r="E15" s="34">
        <f>G15+H15+I15+K15+L15+M15+O15+P15+Q15+S15+T15+U15+W15+X15+Y15+AA15+AB15+AC15</f>
        <v>30</v>
      </c>
      <c r="F15" s="35">
        <f>J15+N15+R15+V15+Z15+AD15</f>
        <v>3</v>
      </c>
      <c r="G15" s="27"/>
      <c r="H15" s="45"/>
      <c r="I15" s="45"/>
      <c r="J15" s="46"/>
      <c r="K15" s="45">
        <v>30</v>
      </c>
      <c r="L15" s="45">
        <v>0</v>
      </c>
      <c r="M15" s="45"/>
      <c r="N15" s="46">
        <v>3</v>
      </c>
      <c r="O15" s="27"/>
      <c r="P15" s="45"/>
      <c r="Q15" s="45"/>
      <c r="R15" s="45"/>
      <c r="S15" s="45"/>
      <c r="T15" s="45"/>
      <c r="U15" s="45"/>
      <c r="V15" s="43"/>
      <c r="W15" s="27"/>
      <c r="X15" s="45"/>
      <c r="Y15" s="45"/>
      <c r="Z15" s="45"/>
      <c r="AA15" s="45"/>
      <c r="AB15" s="45"/>
      <c r="AC15" s="45"/>
      <c r="AD15" s="43"/>
    </row>
    <row r="16" spans="1:30" s="40" customFormat="1" ht="33">
      <c r="A16" s="31" t="s">
        <v>27</v>
      </c>
      <c r="B16" s="65" t="s">
        <v>96</v>
      </c>
      <c r="C16" s="42">
        <v>2</v>
      </c>
      <c r="D16" s="43"/>
      <c r="E16" s="34">
        <f t="shared" si="0"/>
        <v>40</v>
      </c>
      <c r="F16" s="35">
        <f t="shared" si="1"/>
        <v>5</v>
      </c>
      <c r="G16" s="46"/>
      <c r="H16" s="45"/>
      <c r="I16" s="45"/>
      <c r="J16" s="46"/>
      <c r="K16" s="46">
        <v>25</v>
      </c>
      <c r="L16" s="45">
        <v>15</v>
      </c>
      <c r="M16" s="45"/>
      <c r="N16" s="46">
        <v>5</v>
      </c>
      <c r="O16" s="27"/>
      <c r="P16" s="45"/>
      <c r="Q16" s="45"/>
      <c r="R16" s="45"/>
      <c r="S16" s="45"/>
      <c r="T16" s="45"/>
      <c r="U16" s="45"/>
      <c r="V16" s="43"/>
      <c r="W16" s="27"/>
      <c r="X16" s="45"/>
      <c r="Y16" s="45"/>
      <c r="Z16" s="45"/>
      <c r="AA16" s="45"/>
      <c r="AB16" s="45"/>
      <c r="AC16" s="45"/>
      <c r="AD16" s="43"/>
    </row>
    <row r="17" spans="1:30" s="40" customFormat="1" ht="33">
      <c r="A17" s="41" t="s">
        <v>28</v>
      </c>
      <c r="B17" s="65" t="s">
        <v>97</v>
      </c>
      <c r="C17" s="42"/>
      <c r="D17" s="43">
        <v>2</v>
      </c>
      <c r="E17" s="34">
        <f t="shared" si="0"/>
        <v>40</v>
      </c>
      <c r="F17" s="35">
        <f t="shared" si="1"/>
        <v>4</v>
      </c>
      <c r="G17" s="46"/>
      <c r="H17" s="45"/>
      <c r="I17" s="45"/>
      <c r="J17" s="46"/>
      <c r="K17" s="46">
        <v>25</v>
      </c>
      <c r="L17" s="45">
        <v>15</v>
      </c>
      <c r="M17" s="45"/>
      <c r="N17" s="46">
        <v>4</v>
      </c>
      <c r="O17" s="27"/>
      <c r="P17" s="45"/>
      <c r="Q17" s="45"/>
      <c r="R17" s="45"/>
      <c r="S17" s="45"/>
      <c r="T17" s="45"/>
      <c r="U17" s="45"/>
      <c r="V17" s="43"/>
      <c r="W17" s="27"/>
      <c r="X17" s="45"/>
      <c r="Y17" s="45"/>
      <c r="Z17" s="45"/>
      <c r="AA17" s="45"/>
      <c r="AB17" s="45"/>
      <c r="AC17" s="45"/>
      <c r="AD17" s="43"/>
    </row>
    <row r="18" spans="1:30" s="40" customFormat="1" ht="33">
      <c r="A18" s="31" t="s">
        <v>29</v>
      </c>
      <c r="B18" s="65" t="s">
        <v>98</v>
      </c>
      <c r="C18" s="42">
        <v>2</v>
      </c>
      <c r="D18" s="43"/>
      <c r="E18" s="34">
        <f t="shared" si="0"/>
        <v>40</v>
      </c>
      <c r="F18" s="35">
        <f t="shared" si="1"/>
        <v>5</v>
      </c>
      <c r="G18" s="46"/>
      <c r="H18" s="45"/>
      <c r="I18" s="45"/>
      <c r="J18" s="46"/>
      <c r="K18" s="46">
        <v>25</v>
      </c>
      <c r="L18" s="45">
        <v>15</v>
      </c>
      <c r="M18" s="45"/>
      <c r="N18" s="46">
        <v>5</v>
      </c>
      <c r="O18" s="27"/>
      <c r="P18" s="45"/>
      <c r="Q18" s="45"/>
      <c r="R18" s="45"/>
      <c r="S18" s="45"/>
      <c r="T18" s="45"/>
      <c r="U18" s="45"/>
      <c r="V18" s="43"/>
      <c r="W18" s="27"/>
      <c r="X18" s="45"/>
      <c r="Y18" s="45"/>
      <c r="Z18" s="45"/>
      <c r="AA18" s="45"/>
      <c r="AB18" s="45"/>
      <c r="AC18" s="45"/>
      <c r="AD18" s="43"/>
    </row>
    <row r="19" spans="1:30" s="40" customFormat="1" ht="16.5">
      <c r="A19" s="41" t="s">
        <v>30</v>
      </c>
      <c r="B19" s="116" t="s">
        <v>99</v>
      </c>
      <c r="C19" s="42"/>
      <c r="D19" s="43">
        <v>2</v>
      </c>
      <c r="E19" s="34">
        <f>G19+H19+I19+K19+L19+M19+O19+P19+Q19+S19+T19+U19+W19+X19+Y19+AA19+AB19+AC19</f>
        <v>40</v>
      </c>
      <c r="F19" s="35">
        <f>J19+N19+R19+V19+Z19+AD19</f>
        <v>5</v>
      </c>
      <c r="G19" s="115"/>
      <c r="H19" s="45"/>
      <c r="I19" s="45"/>
      <c r="J19" s="46"/>
      <c r="K19" s="115">
        <v>25</v>
      </c>
      <c r="L19" s="45">
        <v>15</v>
      </c>
      <c r="M19" s="45"/>
      <c r="N19" s="46">
        <v>5</v>
      </c>
      <c r="O19" s="27"/>
      <c r="P19" s="45"/>
      <c r="Q19" s="45"/>
      <c r="R19" s="45"/>
      <c r="S19" s="45"/>
      <c r="T19" s="45"/>
      <c r="U19" s="45"/>
      <c r="V19" s="43"/>
      <c r="W19" s="27"/>
      <c r="X19" s="45"/>
      <c r="Y19" s="45"/>
      <c r="Z19" s="45"/>
      <c r="AA19" s="45"/>
      <c r="AB19" s="45"/>
      <c r="AC19" s="45"/>
      <c r="AD19" s="43"/>
    </row>
    <row r="20" spans="1:30" s="40" customFormat="1" ht="33">
      <c r="A20" s="31" t="s">
        <v>31</v>
      </c>
      <c r="B20" s="70" t="s">
        <v>101</v>
      </c>
      <c r="C20" s="42"/>
      <c r="D20" s="43">
        <v>2</v>
      </c>
      <c r="E20" s="34">
        <f t="shared" si="0"/>
        <v>18</v>
      </c>
      <c r="F20" s="35">
        <f t="shared" si="1"/>
        <v>2</v>
      </c>
      <c r="G20" s="27"/>
      <c r="H20" s="45"/>
      <c r="I20" s="45"/>
      <c r="J20" s="46"/>
      <c r="K20" s="45"/>
      <c r="L20" s="45">
        <v>18</v>
      </c>
      <c r="M20" s="45"/>
      <c r="N20" s="47">
        <v>2</v>
      </c>
      <c r="O20" s="46"/>
      <c r="P20" s="45"/>
      <c r="Q20" s="45"/>
      <c r="R20" s="46"/>
      <c r="S20" s="45"/>
      <c r="T20" s="45"/>
      <c r="U20" s="45"/>
      <c r="V20" s="43"/>
      <c r="W20" s="27"/>
      <c r="X20" s="45"/>
      <c r="Y20" s="45"/>
      <c r="Z20" s="45"/>
      <c r="AA20" s="45"/>
      <c r="AB20" s="45"/>
      <c r="AC20" s="45"/>
      <c r="AD20" s="43"/>
    </row>
    <row r="21" spans="1:30" s="40" customFormat="1" ht="33">
      <c r="A21" s="41" t="s">
        <v>32</v>
      </c>
      <c r="B21" s="71" t="s">
        <v>102</v>
      </c>
      <c r="C21" s="42"/>
      <c r="D21" s="43">
        <v>2</v>
      </c>
      <c r="E21" s="34">
        <f t="shared" si="0"/>
        <v>18</v>
      </c>
      <c r="F21" s="35">
        <f t="shared" si="1"/>
        <v>2</v>
      </c>
      <c r="G21" s="27"/>
      <c r="H21" s="45"/>
      <c r="I21" s="45"/>
      <c r="J21" s="46"/>
      <c r="K21" s="45"/>
      <c r="L21" s="45">
        <v>18</v>
      </c>
      <c r="M21" s="45"/>
      <c r="N21" s="47">
        <v>2</v>
      </c>
      <c r="O21" s="46"/>
      <c r="P21" s="45"/>
      <c r="Q21" s="45"/>
      <c r="R21" s="46"/>
      <c r="S21" s="45"/>
      <c r="T21" s="45"/>
      <c r="U21" s="45"/>
      <c r="V21" s="43"/>
      <c r="W21" s="27"/>
      <c r="X21" s="45"/>
      <c r="Y21" s="45"/>
      <c r="Z21" s="45"/>
      <c r="AA21" s="45"/>
      <c r="AB21" s="45"/>
      <c r="AC21" s="45"/>
      <c r="AD21" s="43"/>
    </row>
    <row r="22" spans="1:30" s="40" customFormat="1" ht="16.5">
      <c r="A22" s="31" t="s">
        <v>33</v>
      </c>
      <c r="B22" s="65" t="s">
        <v>103</v>
      </c>
      <c r="C22" s="42">
        <v>3</v>
      </c>
      <c r="D22" s="43"/>
      <c r="E22" s="34">
        <f t="shared" si="0"/>
        <v>30</v>
      </c>
      <c r="F22" s="35">
        <f t="shared" si="1"/>
        <v>4</v>
      </c>
      <c r="G22" s="27"/>
      <c r="H22" s="45"/>
      <c r="I22" s="45"/>
      <c r="J22" s="45"/>
      <c r="K22" s="45"/>
      <c r="L22" s="45"/>
      <c r="M22" s="45"/>
      <c r="N22" s="43"/>
      <c r="O22" s="46">
        <v>20</v>
      </c>
      <c r="P22" s="45">
        <v>10</v>
      </c>
      <c r="Q22" s="45"/>
      <c r="R22" s="46">
        <v>4</v>
      </c>
      <c r="S22" s="45"/>
      <c r="T22" s="45"/>
      <c r="U22" s="45"/>
      <c r="V22" s="43"/>
      <c r="W22" s="27"/>
      <c r="X22" s="45"/>
      <c r="Y22" s="45"/>
      <c r="Z22" s="45"/>
      <c r="AA22" s="45"/>
      <c r="AB22" s="45"/>
      <c r="AC22" s="45"/>
      <c r="AD22" s="43"/>
    </row>
    <row r="23" spans="1:30" s="40" customFormat="1" ht="16.5">
      <c r="A23" s="41" t="s">
        <v>34</v>
      </c>
      <c r="B23" s="65" t="s">
        <v>104</v>
      </c>
      <c r="C23" s="42">
        <v>3</v>
      </c>
      <c r="D23" s="43"/>
      <c r="E23" s="34">
        <f t="shared" si="0"/>
        <v>30</v>
      </c>
      <c r="F23" s="35">
        <f t="shared" si="1"/>
        <v>4</v>
      </c>
      <c r="G23" s="27"/>
      <c r="H23" s="45"/>
      <c r="I23" s="45"/>
      <c r="J23" s="45"/>
      <c r="K23" s="45"/>
      <c r="L23" s="45"/>
      <c r="M23" s="45"/>
      <c r="N23" s="43"/>
      <c r="O23" s="46">
        <v>20</v>
      </c>
      <c r="P23" s="45">
        <v>10</v>
      </c>
      <c r="Q23" s="45"/>
      <c r="R23" s="46">
        <v>4</v>
      </c>
      <c r="S23" s="45"/>
      <c r="T23" s="45"/>
      <c r="U23" s="45"/>
      <c r="V23" s="43"/>
      <c r="W23" s="27"/>
      <c r="X23" s="45"/>
      <c r="Y23" s="45"/>
      <c r="Z23" s="45"/>
      <c r="AA23" s="45"/>
      <c r="AB23" s="45"/>
      <c r="AC23" s="45"/>
      <c r="AD23" s="43"/>
    </row>
    <row r="24" spans="1:30" s="40" customFormat="1" ht="16.5">
      <c r="A24" s="31" t="s">
        <v>35</v>
      </c>
      <c r="B24" s="65" t="s">
        <v>106</v>
      </c>
      <c r="C24" s="42"/>
      <c r="D24" s="43">
        <v>3</v>
      </c>
      <c r="E24" s="34">
        <f t="shared" si="0"/>
        <v>30</v>
      </c>
      <c r="F24" s="35">
        <f t="shared" si="1"/>
        <v>2</v>
      </c>
      <c r="G24" s="27"/>
      <c r="H24" s="45"/>
      <c r="I24" s="45"/>
      <c r="J24" s="45"/>
      <c r="K24" s="45"/>
      <c r="L24" s="45"/>
      <c r="M24" s="45"/>
      <c r="N24" s="43"/>
      <c r="O24" s="46"/>
      <c r="P24" s="45">
        <v>30</v>
      </c>
      <c r="Q24" s="45"/>
      <c r="R24" s="46">
        <v>2</v>
      </c>
      <c r="S24" s="45"/>
      <c r="T24" s="45"/>
      <c r="U24" s="45"/>
      <c r="V24" s="43"/>
      <c r="W24" s="27"/>
      <c r="X24" s="45"/>
      <c r="Y24" s="45"/>
      <c r="Z24" s="45"/>
      <c r="AA24" s="45"/>
      <c r="AB24" s="45"/>
      <c r="AC24" s="45"/>
      <c r="AD24" s="43"/>
    </row>
    <row r="25" spans="1:30" s="40" customFormat="1" ht="16.5">
      <c r="A25" s="41" t="s">
        <v>36</v>
      </c>
      <c r="B25" s="66" t="s">
        <v>107</v>
      </c>
      <c r="C25" s="42"/>
      <c r="D25" s="43">
        <v>3.4</v>
      </c>
      <c r="E25" s="34">
        <f aca="true" t="shared" si="2" ref="E25:E41">G25+H25+I25+K25+L25+M25+O25+P25+Q25+S25+T25+U25+W25+X25+Y25+AA25+AB25+AC25</f>
        <v>45</v>
      </c>
      <c r="F25" s="35">
        <f>J25+N25+R25+V25+Z25+AD25</f>
        <v>5</v>
      </c>
      <c r="G25" s="27"/>
      <c r="H25" s="45"/>
      <c r="I25" s="45"/>
      <c r="J25" s="45"/>
      <c r="K25" s="45"/>
      <c r="L25" s="45"/>
      <c r="M25" s="45"/>
      <c r="N25" s="43"/>
      <c r="O25" s="44"/>
      <c r="P25" s="46">
        <v>30</v>
      </c>
      <c r="Q25" s="45"/>
      <c r="R25" s="46">
        <v>3</v>
      </c>
      <c r="S25" s="46"/>
      <c r="T25" s="45">
        <v>15</v>
      </c>
      <c r="U25" s="45"/>
      <c r="V25" s="45">
        <v>2</v>
      </c>
      <c r="W25" s="27"/>
      <c r="X25" s="45"/>
      <c r="Y25" s="45"/>
      <c r="Z25" s="45"/>
      <c r="AA25" s="45"/>
      <c r="AB25" s="45"/>
      <c r="AC25" s="45"/>
      <c r="AD25" s="43"/>
    </row>
    <row r="26" spans="1:30" s="40" customFormat="1" ht="16.5">
      <c r="A26" s="31" t="s">
        <v>37</v>
      </c>
      <c r="B26" s="66" t="s">
        <v>108</v>
      </c>
      <c r="C26" s="42"/>
      <c r="D26" s="43">
        <v>3.4</v>
      </c>
      <c r="E26" s="34">
        <f t="shared" si="2"/>
        <v>50</v>
      </c>
      <c r="F26" s="35">
        <f>J26+N26+R26+V26+Z26+AD26</f>
        <v>6</v>
      </c>
      <c r="G26" s="27"/>
      <c r="H26" s="45"/>
      <c r="I26" s="45"/>
      <c r="J26" s="45"/>
      <c r="K26" s="45"/>
      <c r="L26" s="45"/>
      <c r="M26" s="45"/>
      <c r="N26" s="43"/>
      <c r="O26" s="27">
        <v>15</v>
      </c>
      <c r="P26" s="46">
        <v>15</v>
      </c>
      <c r="Q26" s="45"/>
      <c r="R26" s="45">
        <v>3</v>
      </c>
      <c r="S26" s="46"/>
      <c r="T26" s="45">
        <v>20</v>
      </c>
      <c r="U26" s="45"/>
      <c r="V26" s="45">
        <v>3</v>
      </c>
      <c r="W26" s="27"/>
      <c r="X26" s="45"/>
      <c r="Y26" s="45"/>
      <c r="Z26" s="45"/>
      <c r="AA26" s="45"/>
      <c r="AB26" s="45"/>
      <c r="AC26" s="45"/>
      <c r="AD26" s="43"/>
    </row>
    <row r="27" spans="1:30" s="40" customFormat="1" ht="16.5" customHeight="1">
      <c r="A27" s="41" t="s">
        <v>38</v>
      </c>
      <c r="B27" s="65" t="s">
        <v>117</v>
      </c>
      <c r="C27" s="42">
        <v>3</v>
      </c>
      <c r="D27" s="43"/>
      <c r="E27" s="34">
        <f t="shared" si="2"/>
        <v>30</v>
      </c>
      <c r="F27" s="35">
        <f>J27+N27+R27+V27+Z27+AD27</f>
        <v>4</v>
      </c>
      <c r="G27" s="27"/>
      <c r="H27" s="45"/>
      <c r="I27" s="45"/>
      <c r="J27" s="45"/>
      <c r="K27" s="45"/>
      <c r="L27" s="45"/>
      <c r="M27" s="45"/>
      <c r="N27" s="43"/>
      <c r="O27" s="46">
        <v>20</v>
      </c>
      <c r="P27" s="45">
        <v>10</v>
      </c>
      <c r="Q27" s="45"/>
      <c r="R27" s="46">
        <v>4</v>
      </c>
      <c r="S27" s="45"/>
      <c r="T27" s="45"/>
      <c r="U27" s="45"/>
      <c r="V27" s="43"/>
      <c r="W27" s="46"/>
      <c r="X27" s="45"/>
      <c r="Y27" s="45"/>
      <c r="Z27" s="46"/>
      <c r="AA27" s="45"/>
      <c r="AB27" s="45"/>
      <c r="AC27" s="45"/>
      <c r="AD27" s="43"/>
    </row>
    <row r="28" spans="1:30" s="40" customFormat="1" ht="16.5">
      <c r="A28" s="31" t="s">
        <v>39</v>
      </c>
      <c r="B28" s="65" t="s">
        <v>110</v>
      </c>
      <c r="C28" s="42">
        <v>3</v>
      </c>
      <c r="D28" s="43"/>
      <c r="E28" s="34">
        <f t="shared" si="2"/>
        <v>40</v>
      </c>
      <c r="F28" s="35">
        <f>J28+N28+R28+V28+Z28+AD28</f>
        <v>5</v>
      </c>
      <c r="G28" s="27"/>
      <c r="H28" s="45"/>
      <c r="I28" s="45"/>
      <c r="J28" s="45"/>
      <c r="K28" s="45"/>
      <c r="L28" s="45"/>
      <c r="M28" s="45"/>
      <c r="N28" s="43"/>
      <c r="O28" s="46">
        <v>25</v>
      </c>
      <c r="P28" s="45">
        <v>15</v>
      </c>
      <c r="Q28" s="45"/>
      <c r="R28" s="45">
        <v>5</v>
      </c>
      <c r="S28" s="46"/>
      <c r="T28" s="45"/>
      <c r="U28" s="45"/>
      <c r="V28" s="47"/>
      <c r="W28" s="46"/>
      <c r="X28" s="45"/>
      <c r="Y28" s="45"/>
      <c r="Z28" s="46"/>
      <c r="AA28" s="45"/>
      <c r="AB28" s="45"/>
      <c r="AC28" s="45"/>
      <c r="AD28" s="43"/>
    </row>
    <row r="29" spans="1:30" s="56" customFormat="1" ht="16.5">
      <c r="A29" s="41" t="s">
        <v>40</v>
      </c>
      <c r="B29" s="65" t="s">
        <v>87</v>
      </c>
      <c r="C29" s="48"/>
      <c r="D29" s="49">
        <v>3</v>
      </c>
      <c r="E29" s="34">
        <f t="shared" si="2"/>
        <v>40</v>
      </c>
      <c r="F29" s="35">
        <f>J29+N29+R29+V29+Z29+AD29</f>
        <v>4</v>
      </c>
      <c r="G29" s="52"/>
      <c r="H29" s="53"/>
      <c r="I29" s="53"/>
      <c r="J29" s="53"/>
      <c r="K29" s="53"/>
      <c r="L29" s="53"/>
      <c r="M29" s="53"/>
      <c r="N29" s="49"/>
      <c r="O29" s="53">
        <v>25</v>
      </c>
      <c r="P29" s="53">
        <v>15</v>
      </c>
      <c r="Q29" s="53"/>
      <c r="R29" s="45">
        <v>4</v>
      </c>
      <c r="S29" s="53"/>
      <c r="T29" s="53"/>
      <c r="U29" s="53"/>
      <c r="V29" s="49"/>
      <c r="W29" s="46"/>
      <c r="X29" s="53"/>
      <c r="Y29" s="53"/>
      <c r="Z29" s="46"/>
      <c r="AA29" s="53"/>
      <c r="AB29" s="53"/>
      <c r="AC29" s="53"/>
      <c r="AD29" s="49"/>
    </row>
    <row r="30" spans="1:30" s="40" customFormat="1" ht="16.5">
      <c r="A30" s="31" t="s">
        <v>41</v>
      </c>
      <c r="B30" s="70" t="s">
        <v>123</v>
      </c>
      <c r="C30" s="42"/>
      <c r="D30" s="43">
        <v>4</v>
      </c>
      <c r="E30" s="34">
        <f t="shared" si="2"/>
        <v>30</v>
      </c>
      <c r="F30" s="35">
        <v>3</v>
      </c>
      <c r="G30" s="44"/>
      <c r="H30" s="45"/>
      <c r="I30" s="45"/>
      <c r="J30" s="46"/>
      <c r="K30" s="46"/>
      <c r="L30" s="45"/>
      <c r="M30" s="45"/>
      <c r="N30" s="46"/>
      <c r="O30" s="27"/>
      <c r="P30" s="45"/>
      <c r="Q30" s="45"/>
      <c r="R30" s="45"/>
      <c r="S30" s="46">
        <v>30</v>
      </c>
      <c r="T30" s="45"/>
      <c r="U30" s="45"/>
      <c r="V30" s="46">
        <v>4</v>
      </c>
      <c r="W30" s="27"/>
      <c r="X30" s="45"/>
      <c r="Y30" s="45"/>
      <c r="Z30" s="45"/>
      <c r="AA30" s="45"/>
      <c r="AB30" s="45"/>
      <c r="AC30" s="45"/>
      <c r="AD30" s="43"/>
    </row>
    <row r="31" spans="1:30" s="40" customFormat="1" ht="16.5">
      <c r="A31" s="41" t="s">
        <v>42</v>
      </c>
      <c r="B31" s="65" t="s">
        <v>109</v>
      </c>
      <c r="C31" s="42">
        <v>4</v>
      </c>
      <c r="D31" s="43"/>
      <c r="E31" s="34">
        <f t="shared" si="2"/>
        <v>40</v>
      </c>
      <c r="F31" s="35">
        <f aca="true" t="shared" si="3" ref="F31:F38">J31+N31+R31+V31+Z31+AD31</f>
        <v>4</v>
      </c>
      <c r="G31" s="27"/>
      <c r="H31" s="45"/>
      <c r="I31" s="45"/>
      <c r="J31" s="45"/>
      <c r="K31" s="45"/>
      <c r="L31" s="45"/>
      <c r="M31" s="45"/>
      <c r="N31" s="43"/>
      <c r="O31" s="27"/>
      <c r="P31" s="46"/>
      <c r="Q31" s="45"/>
      <c r="R31" s="45"/>
      <c r="S31" s="46">
        <v>20</v>
      </c>
      <c r="T31" s="45">
        <v>20</v>
      </c>
      <c r="U31" s="45"/>
      <c r="V31" s="46">
        <v>4</v>
      </c>
      <c r="W31" s="27"/>
      <c r="X31" s="45"/>
      <c r="Y31" s="45"/>
      <c r="Z31" s="45"/>
      <c r="AA31" s="45"/>
      <c r="AB31" s="45"/>
      <c r="AC31" s="45"/>
      <c r="AD31" s="43"/>
    </row>
    <row r="32" spans="1:30" s="40" customFormat="1" ht="16.5">
      <c r="A32" s="31" t="s">
        <v>43</v>
      </c>
      <c r="B32" s="65" t="s">
        <v>113</v>
      </c>
      <c r="C32" s="42">
        <v>4</v>
      </c>
      <c r="D32" s="43"/>
      <c r="E32" s="34">
        <f t="shared" si="2"/>
        <v>40</v>
      </c>
      <c r="F32" s="35">
        <f t="shared" si="3"/>
        <v>4</v>
      </c>
      <c r="G32" s="27"/>
      <c r="H32" s="45"/>
      <c r="I32" s="45"/>
      <c r="J32" s="45"/>
      <c r="K32" s="45"/>
      <c r="L32" s="45"/>
      <c r="M32" s="45"/>
      <c r="N32" s="43"/>
      <c r="O32" s="46"/>
      <c r="P32" s="45"/>
      <c r="Q32" s="45"/>
      <c r="R32" s="46"/>
      <c r="S32" s="46">
        <v>25</v>
      </c>
      <c r="T32" s="45">
        <v>15</v>
      </c>
      <c r="U32" s="45"/>
      <c r="V32" s="46">
        <v>4</v>
      </c>
      <c r="W32" s="27"/>
      <c r="X32" s="45"/>
      <c r="Y32" s="45"/>
      <c r="Z32" s="45"/>
      <c r="AA32" s="45"/>
      <c r="AB32" s="45"/>
      <c r="AC32" s="45"/>
      <c r="AD32" s="43"/>
    </row>
    <row r="33" spans="1:30" s="40" customFormat="1" ht="16.5">
      <c r="A33" s="41" t="s">
        <v>44</v>
      </c>
      <c r="B33" s="65" t="s">
        <v>114</v>
      </c>
      <c r="C33" s="42"/>
      <c r="D33" s="43">
        <v>4</v>
      </c>
      <c r="E33" s="34">
        <f t="shared" si="2"/>
        <v>40</v>
      </c>
      <c r="F33" s="35">
        <f t="shared" si="3"/>
        <v>4</v>
      </c>
      <c r="G33" s="27"/>
      <c r="H33" s="45"/>
      <c r="I33" s="45"/>
      <c r="J33" s="45"/>
      <c r="K33" s="45"/>
      <c r="L33" s="45"/>
      <c r="M33" s="45"/>
      <c r="N33" s="43"/>
      <c r="O33" s="27"/>
      <c r="P33" s="45"/>
      <c r="Q33" s="45"/>
      <c r="R33" s="45"/>
      <c r="S33" s="45">
        <v>25</v>
      </c>
      <c r="T33" s="45">
        <v>15</v>
      </c>
      <c r="U33" s="45"/>
      <c r="V33" s="43">
        <v>4</v>
      </c>
      <c r="W33" s="46"/>
      <c r="X33" s="45"/>
      <c r="Y33" s="45"/>
      <c r="Z33" s="46"/>
      <c r="AA33" s="45"/>
      <c r="AB33" s="45"/>
      <c r="AC33" s="45"/>
      <c r="AD33" s="43"/>
    </row>
    <row r="34" spans="1:30" s="40" customFormat="1" ht="16.5" customHeight="1">
      <c r="A34" s="31" t="s">
        <v>45</v>
      </c>
      <c r="B34" s="65" t="s">
        <v>24</v>
      </c>
      <c r="C34" s="42"/>
      <c r="D34" s="43">
        <v>4</v>
      </c>
      <c r="E34" s="34">
        <f t="shared" si="2"/>
        <v>10</v>
      </c>
      <c r="F34" s="35">
        <f t="shared" si="3"/>
        <v>1</v>
      </c>
      <c r="G34" s="27"/>
      <c r="H34" s="45"/>
      <c r="I34" s="45"/>
      <c r="J34" s="45"/>
      <c r="K34" s="45"/>
      <c r="L34" s="45"/>
      <c r="M34" s="45"/>
      <c r="N34" s="43"/>
      <c r="O34" s="27"/>
      <c r="P34" s="45"/>
      <c r="Q34" s="45"/>
      <c r="R34" s="45"/>
      <c r="S34" s="46">
        <v>10</v>
      </c>
      <c r="T34" s="45"/>
      <c r="U34" s="45"/>
      <c r="V34" s="43">
        <v>1</v>
      </c>
      <c r="W34" s="46"/>
      <c r="X34" s="45"/>
      <c r="Y34" s="45"/>
      <c r="Z34" s="46"/>
      <c r="AA34" s="45"/>
      <c r="AB34" s="45"/>
      <c r="AC34" s="45"/>
      <c r="AD34" s="43"/>
    </row>
    <row r="35" spans="1:30" s="40" customFormat="1" ht="16.5">
      <c r="A35" s="41" t="s">
        <v>46</v>
      </c>
      <c r="B35" s="65" t="s">
        <v>125</v>
      </c>
      <c r="C35" s="42">
        <v>4</v>
      </c>
      <c r="D35" s="43"/>
      <c r="E35" s="34">
        <f t="shared" si="2"/>
        <v>40</v>
      </c>
      <c r="F35" s="35">
        <f t="shared" si="3"/>
        <v>4</v>
      </c>
      <c r="G35" s="27"/>
      <c r="H35" s="45"/>
      <c r="I35" s="45"/>
      <c r="J35" s="45"/>
      <c r="K35" s="45"/>
      <c r="L35" s="45"/>
      <c r="M35" s="45"/>
      <c r="N35" s="43"/>
      <c r="O35" s="27"/>
      <c r="P35" s="45"/>
      <c r="Q35" s="45"/>
      <c r="R35" s="45"/>
      <c r="S35" s="45">
        <v>20</v>
      </c>
      <c r="T35" s="45">
        <v>20</v>
      </c>
      <c r="U35" s="45"/>
      <c r="V35" s="43">
        <v>4</v>
      </c>
      <c r="W35" s="44"/>
      <c r="X35" s="45"/>
      <c r="Y35" s="45"/>
      <c r="Z35" s="46"/>
      <c r="AA35" s="45"/>
      <c r="AB35" s="45"/>
      <c r="AC35" s="45"/>
      <c r="AD35" s="43"/>
    </row>
    <row r="36" spans="1:30" s="40" customFormat="1" ht="35.25" customHeight="1">
      <c r="A36" s="31" t="s">
        <v>47</v>
      </c>
      <c r="B36" s="71" t="s">
        <v>115</v>
      </c>
      <c r="C36" s="42"/>
      <c r="D36" s="43">
        <v>4</v>
      </c>
      <c r="E36" s="34">
        <f t="shared" si="2"/>
        <v>18</v>
      </c>
      <c r="F36" s="35">
        <f t="shared" si="3"/>
        <v>2</v>
      </c>
      <c r="G36" s="27"/>
      <c r="H36" s="45"/>
      <c r="I36" s="45"/>
      <c r="J36" s="45"/>
      <c r="K36" s="45"/>
      <c r="L36" s="45"/>
      <c r="M36" s="45"/>
      <c r="N36" s="43"/>
      <c r="O36" s="27"/>
      <c r="P36" s="45"/>
      <c r="Q36" s="45"/>
      <c r="R36" s="45"/>
      <c r="S36" s="45"/>
      <c r="T36" s="45">
        <v>18</v>
      </c>
      <c r="U36" s="45"/>
      <c r="V36" s="43">
        <v>2</v>
      </c>
      <c r="W36" s="46"/>
      <c r="X36" s="45"/>
      <c r="Y36" s="45"/>
      <c r="Z36" s="46"/>
      <c r="AA36" s="45"/>
      <c r="AB36" s="45"/>
      <c r="AC36" s="45"/>
      <c r="AD36" s="43"/>
    </row>
    <row r="37" spans="1:30" s="40" customFormat="1" ht="16.5" customHeight="1">
      <c r="A37" s="41" t="s">
        <v>48</v>
      </c>
      <c r="B37" s="65" t="s">
        <v>121</v>
      </c>
      <c r="C37" s="42">
        <v>5</v>
      </c>
      <c r="D37" s="43"/>
      <c r="E37" s="34">
        <f t="shared" si="2"/>
        <v>40</v>
      </c>
      <c r="F37" s="35">
        <f t="shared" si="3"/>
        <v>5</v>
      </c>
      <c r="G37" s="27"/>
      <c r="H37" s="45"/>
      <c r="I37" s="45"/>
      <c r="J37" s="45"/>
      <c r="K37" s="45"/>
      <c r="L37" s="45"/>
      <c r="M37" s="45"/>
      <c r="N37" s="43"/>
      <c r="O37" s="27"/>
      <c r="P37" s="45"/>
      <c r="Q37" s="45"/>
      <c r="R37" s="45"/>
      <c r="S37" s="45"/>
      <c r="T37" s="45"/>
      <c r="U37" s="45"/>
      <c r="V37" s="43"/>
      <c r="W37" s="46">
        <v>20</v>
      </c>
      <c r="X37" s="45">
        <v>20</v>
      </c>
      <c r="Y37" s="45"/>
      <c r="Z37" s="46">
        <v>5</v>
      </c>
      <c r="AA37" s="45"/>
      <c r="AB37" s="45"/>
      <c r="AC37" s="45"/>
      <c r="AD37" s="43"/>
    </row>
    <row r="38" spans="1:30" s="40" customFormat="1" ht="16.5">
      <c r="A38" s="31" t="s">
        <v>49</v>
      </c>
      <c r="B38" s="65" t="s">
        <v>127</v>
      </c>
      <c r="C38" s="42">
        <v>5</v>
      </c>
      <c r="D38" s="43"/>
      <c r="E38" s="34">
        <f t="shared" si="2"/>
        <v>30</v>
      </c>
      <c r="F38" s="35">
        <f t="shared" si="3"/>
        <v>5</v>
      </c>
      <c r="G38" s="27"/>
      <c r="H38" s="45"/>
      <c r="I38" s="45"/>
      <c r="J38" s="45"/>
      <c r="K38" s="45"/>
      <c r="L38" s="45"/>
      <c r="M38" s="45"/>
      <c r="N38" s="43"/>
      <c r="O38" s="27"/>
      <c r="P38" s="45"/>
      <c r="Q38" s="45"/>
      <c r="R38" s="45"/>
      <c r="S38" s="45"/>
      <c r="T38" s="45"/>
      <c r="U38" s="45"/>
      <c r="V38" s="43"/>
      <c r="W38" s="45">
        <v>20</v>
      </c>
      <c r="X38" s="45">
        <v>10</v>
      </c>
      <c r="Y38" s="45"/>
      <c r="Z38" s="46">
        <v>5</v>
      </c>
      <c r="AA38" s="45"/>
      <c r="AB38" s="45"/>
      <c r="AC38" s="45"/>
      <c r="AD38" s="47"/>
    </row>
    <row r="39" spans="1:30" s="40" customFormat="1" ht="16.5" customHeight="1">
      <c r="A39" s="41" t="s">
        <v>50</v>
      </c>
      <c r="B39" s="70" t="s">
        <v>129</v>
      </c>
      <c r="C39" s="42"/>
      <c r="D39" s="43">
        <v>5</v>
      </c>
      <c r="E39" s="34">
        <f t="shared" si="2"/>
        <v>30</v>
      </c>
      <c r="F39" s="35">
        <v>4</v>
      </c>
      <c r="G39" s="27"/>
      <c r="H39" s="45"/>
      <c r="I39" s="45"/>
      <c r="J39" s="45"/>
      <c r="K39" s="45"/>
      <c r="L39" s="45"/>
      <c r="M39" s="45"/>
      <c r="N39" s="43"/>
      <c r="O39" s="27"/>
      <c r="P39" s="45"/>
      <c r="Q39" s="45"/>
      <c r="R39" s="45"/>
      <c r="S39" s="46"/>
      <c r="T39" s="45"/>
      <c r="U39" s="45"/>
      <c r="V39" s="43"/>
      <c r="W39" s="46">
        <v>30</v>
      </c>
      <c r="X39" s="45"/>
      <c r="Y39" s="45"/>
      <c r="Z39" s="46">
        <v>4</v>
      </c>
      <c r="AA39" s="45"/>
      <c r="AB39" s="45"/>
      <c r="AC39" s="45"/>
      <c r="AD39" s="43"/>
    </row>
    <row r="40" spans="1:30" s="40" customFormat="1" ht="16.5">
      <c r="A40" s="31" t="s">
        <v>51</v>
      </c>
      <c r="B40" s="70" t="s">
        <v>170</v>
      </c>
      <c r="C40" s="42"/>
      <c r="D40" s="43">
        <v>6</v>
      </c>
      <c r="E40" s="34">
        <f t="shared" si="2"/>
        <v>30</v>
      </c>
      <c r="F40" s="35">
        <v>3</v>
      </c>
      <c r="G40" s="27"/>
      <c r="H40" s="45"/>
      <c r="I40" s="45"/>
      <c r="J40" s="45"/>
      <c r="K40" s="45"/>
      <c r="L40" s="45"/>
      <c r="M40" s="45"/>
      <c r="N40" s="43"/>
      <c r="O40" s="27"/>
      <c r="P40" s="45"/>
      <c r="Q40" s="45"/>
      <c r="R40" s="45"/>
      <c r="S40" s="45"/>
      <c r="T40" s="45"/>
      <c r="U40" s="45"/>
      <c r="V40" s="43"/>
      <c r="W40" s="45"/>
      <c r="X40" s="45"/>
      <c r="Y40" s="45"/>
      <c r="Z40" s="46"/>
      <c r="AA40" s="45">
        <v>30</v>
      </c>
      <c r="AB40" s="45"/>
      <c r="AC40" s="45"/>
      <c r="AD40" s="47">
        <v>4</v>
      </c>
    </row>
    <row r="41" spans="1:30" s="40" customFormat="1" ht="16.5">
      <c r="A41" s="41" t="s">
        <v>52</v>
      </c>
      <c r="B41" s="65" t="s">
        <v>134</v>
      </c>
      <c r="C41" s="42">
        <v>6</v>
      </c>
      <c r="D41" s="43"/>
      <c r="E41" s="34">
        <f t="shared" si="2"/>
        <v>15</v>
      </c>
      <c r="F41" s="35">
        <f>J41+N41+R41+V41+Z41+AD41</f>
        <v>3</v>
      </c>
      <c r="G41" s="27"/>
      <c r="H41" s="45"/>
      <c r="I41" s="45"/>
      <c r="J41" s="45"/>
      <c r="K41" s="45"/>
      <c r="L41" s="45"/>
      <c r="M41" s="45"/>
      <c r="N41" s="43"/>
      <c r="O41" s="27"/>
      <c r="P41" s="45"/>
      <c r="Q41" s="45"/>
      <c r="R41" s="45"/>
      <c r="S41" s="45"/>
      <c r="T41" s="45"/>
      <c r="U41" s="45"/>
      <c r="V41" s="43"/>
      <c r="W41" s="27"/>
      <c r="X41" s="45"/>
      <c r="Y41" s="45"/>
      <c r="Z41" s="46"/>
      <c r="AA41" s="68">
        <v>15</v>
      </c>
      <c r="AB41" s="68"/>
      <c r="AC41" s="45"/>
      <c r="AD41" s="47">
        <v>3</v>
      </c>
    </row>
    <row r="42" spans="1:30" s="40" customFormat="1" ht="16.5" customHeight="1">
      <c r="A42" s="31" t="s">
        <v>53</v>
      </c>
      <c r="B42" s="72" t="s">
        <v>71</v>
      </c>
      <c r="C42" s="42"/>
      <c r="D42" s="43">
        <v>5.6</v>
      </c>
      <c r="E42" s="34">
        <f>G42+H42+I42+K42+L42+M42+O42+P42+Q42+S42+T42+U42+W42+X42+Y42+AA42+AB42+AC42</f>
        <v>45</v>
      </c>
      <c r="F42" s="35">
        <f>J42+N42+R42+V42+Z42+AD42</f>
        <v>14</v>
      </c>
      <c r="G42" s="27"/>
      <c r="H42" s="45"/>
      <c r="I42" s="45"/>
      <c r="J42" s="45"/>
      <c r="K42" s="45"/>
      <c r="L42" s="45"/>
      <c r="M42" s="45"/>
      <c r="N42" s="43"/>
      <c r="O42" s="27"/>
      <c r="P42" s="45"/>
      <c r="Q42" s="45"/>
      <c r="R42" s="45"/>
      <c r="S42" s="45"/>
      <c r="T42" s="45"/>
      <c r="U42" s="45"/>
      <c r="V42" s="43"/>
      <c r="W42" s="46"/>
      <c r="X42" s="45">
        <v>15</v>
      </c>
      <c r="Y42" s="45"/>
      <c r="Z42" s="46">
        <v>6</v>
      </c>
      <c r="AA42" s="45"/>
      <c r="AB42" s="45">
        <v>30</v>
      </c>
      <c r="AC42" s="45"/>
      <c r="AD42" s="43">
        <v>8</v>
      </c>
    </row>
    <row r="43" spans="1:30" s="40" customFormat="1" ht="16.5" customHeight="1">
      <c r="A43" s="41" t="s">
        <v>54</v>
      </c>
      <c r="B43" s="72" t="s">
        <v>166</v>
      </c>
      <c r="C43" s="42"/>
      <c r="D43" s="43">
        <v>5.6</v>
      </c>
      <c r="E43" s="34">
        <f>G43+H43+I43+K43+L43+M43+O43+P43+Q43+S43+T43+U43+W43+X43+Y43+AA43+AB43+AC43</f>
        <v>60</v>
      </c>
      <c r="F43" s="35">
        <f>J43+N43+R43+V43+Z43+AD43</f>
        <v>20</v>
      </c>
      <c r="G43" s="27"/>
      <c r="H43" s="45"/>
      <c r="I43" s="45"/>
      <c r="J43" s="45"/>
      <c r="K43" s="45"/>
      <c r="L43" s="45"/>
      <c r="M43" s="45"/>
      <c r="N43" s="43"/>
      <c r="O43" s="27"/>
      <c r="P43" s="45"/>
      <c r="Q43" s="45"/>
      <c r="R43" s="45"/>
      <c r="S43" s="45"/>
      <c r="T43" s="45"/>
      <c r="U43" s="45"/>
      <c r="V43" s="43"/>
      <c r="W43" s="46"/>
      <c r="X43" s="45"/>
      <c r="Y43" s="45">
        <v>30</v>
      </c>
      <c r="Z43" s="46">
        <v>10</v>
      </c>
      <c r="AA43" s="45"/>
      <c r="AB43" s="45"/>
      <c r="AC43" s="45">
        <v>30</v>
      </c>
      <c r="AD43" s="43">
        <v>10</v>
      </c>
    </row>
    <row r="44" spans="1:30" s="13" customFormat="1" ht="14.25" customHeight="1" thickBot="1">
      <c r="A44" s="158" t="s">
        <v>80</v>
      </c>
      <c r="B44" s="159"/>
      <c r="C44" s="118"/>
      <c r="D44" s="105">
        <v>6</v>
      </c>
      <c r="E44" s="119">
        <v>120</v>
      </c>
      <c r="F44" s="105">
        <v>5</v>
      </c>
      <c r="G44" s="118"/>
      <c r="H44" s="120"/>
      <c r="I44" s="120"/>
      <c r="J44" s="120"/>
      <c r="K44" s="120"/>
      <c r="L44" s="120"/>
      <c r="M44" s="120"/>
      <c r="N44" s="105"/>
      <c r="O44" s="118"/>
      <c r="P44" s="120"/>
      <c r="Q44" s="120"/>
      <c r="R44" s="120"/>
      <c r="S44" s="120"/>
      <c r="T44" s="120"/>
      <c r="U44" s="120"/>
      <c r="V44" s="105"/>
      <c r="W44" s="118"/>
      <c r="X44" s="120"/>
      <c r="Y44" s="120"/>
      <c r="Z44" s="120"/>
      <c r="AA44" s="121"/>
      <c r="AB44" s="121"/>
      <c r="AC44" s="120"/>
      <c r="AD44" s="105">
        <v>5</v>
      </c>
    </row>
    <row r="45" spans="1:30" s="8" customFormat="1" ht="18" thickBot="1" thickTop="1">
      <c r="A45" s="155" t="s">
        <v>67</v>
      </c>
      <c r="B45" s="156"/>
      <c r="C45" s="156"/>
      <c r="D45" s="157"/>
      <c r="E45" s="19">
        <f>G45+H45+I45+K45+L45+M45+O45+P45+Q45+S45+T45+U45+W45+X45+Y45+AA45+AB45+AC45</f>
        <v>1374</v>
      </c>
      <c r="F45" s="20">
        <f>J45+N45+R45+V45+Z45+AD45</f>
        <v>180</v>
      </c>
      <c r="G45" s="23">
        <f>SUM(G6:G44)</f>
        <v>155</v>
      </c>
      <c r="H45" s="21">
        <f aca="true" t="shared" si="4" ref="H45:AD45">SUM(H6:H44)</f>
        <v>110</v>
      </c>
      <c r="I45" s="21">
        <f t="shared" si="4"/>
        <v>0</v>
      </c>
      <c r="J45" s="21">
        <f t="shared" si="4"/>
        <v>30</v>
      </c>
      <c r="K45" s="21">
        <f t="shared" si="4"/>
        <v>145</v>
      </c>
      <c r="L45" s="21">
        <f t="shared" si="4"/>
        <v>141</v>
      </c>
      <c r="M45" s="21">
        <f t="shared" si="4"/>
        <v>0</v>
      </c>
      <c r="N45" s="24">
        <f t="shared" si="4"/>
        <v>30</v>
      </c>
      <c r="O45" s="23">
        <f t="shared" si="4"/>
        <v>125</v>
      </c>
      <c r="P45" s="21">
        <f t="shared" si="4"/>
        <v>165</v>
      </c>
      <c r="Q45" s="21">
        <f t="shared" si="4"/>
        <v>0</v>
      </c>
      <c r="R45" s="21">
        <f t="shared" si="4"/>
        <v>30</v>
      </c>
      <c r="S45" s="21">
        <f t="shared" si="4"/>
        <v>130</v>
      </c>
      <c r="T45" s="21">
        <f t="shared" si="4"/>
        <v>153</v>
      </c>
      <c r="U45" s="21">
        <f t="shared" si="4"/>
        <v>0</v>
      </c>
      <c r="V45" s="24">
        <f t="shared" si="4"/>
        <v>30</v>
      </c>
      <c r="W45" s="23">
        <f t="shared" si="4"/>
        <v>70</v>
      </c>
      <c r="X45" s="21">
        <f t="shared" si="4"/>
        <v>45</v>
      </c>
      <c r="Y45" s="21">
        <f t="shared" si="4"/>
        <v>30</v>
      </c>
      <c r="Z45" s="21">
        <f t="shared" si="4"/>
        <v>30</v>
      </c>
      <c r="AA45" s="21">
        <f t="shared" si="4"/>
        <v>45</v>
      </c>
      <c r="AB45" s="21">
        <f t="shared" si="4"/>
        <v>30</v>
      </c>
      <c r="AC45" s="21">
        <f t="shared" si="4"/>
        <v>30</v>
      </c>
      <c r="AD45" s="24">
        <f t="shared" si="4"/>
        <v>30</v>
      </c>
    </row>
    <row r="46" spans="1:30" s="8" customFormat="1" ht="17.25" thickTop="1">
      <c r="A46" s="133" t="s">
        <v>78</v>
      </c>
      <c r="B46" s="134"/>
      <c r="C46" s="134"/>
      <c r="D46" s="135"/>
      <c r="E46" s="26">
        <f>E45-E47</f>
        <v>885</v>
      </c>
      <c r="F46" s="25">
        <f>F45-F47</f>
        <v>120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s="8" customFormat="1" ht="17.25" thickBot="1">
      <c r="A47" s="136" t="s">
        <v>79</v>
      </c>
      <c r="B47" s="137"/>
      <c r="C47" s="137"/>
      <c r="D47" s="138"/>
      <c r="E47" s="16">
        <f>E44+E43+E42+E40+E39+E36+E21+E20+E30+E14</f>
        <v>489</v>
      </c>
      <c r="F47" s="109">
        <f>F44+F43+F42+F40+F39+F36+F21+F20+F30+F14</f>
        <v>60</v>
      </c>
      <c r="G47" s="22"/>
      <c r="I47" s="15"/>
      <c r="J47" s="10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10" s="9" customFormat="1" ht="17.25" thickTop="1">
      <c r="A48" s="13" t="s">
        <v>82</v>
      </c>
      <c r="B48" s="6"/>
      <c r="H48" s="10"/>
      <c r="I48" s="10"/>
      <c r="J48" s="10"/>
    </row>
    <row r="49" spans="1:30" s="9" customFormat="1" ht="16.5">
      <c r="A49" s="12" t="s">
        <v>83</v>
      </c>
      <c r="E49" s="10"/>
      <c r="F49" s="10"/>
      <c r="H49" s="117"/>
      <c r="I49" s="14"/>
      <c r="J49" s="14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s="9" customFormat="1" ht="15.75" customHeight="1">
      <c r="A50" s="6"/>
      <c r="E50" s="10"/>
      <c r="F50" s="10"/>
      <c r="J50" s="1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s="9" customFormat="1" ht="15.75" customHeight="1">
      <c r="A51" s="6"/>
      <c r="B51"/>
      <c r="C51"/>
      <c r="D51"/>
      <c r="E51"/>
      <c r="F51"/>
      <c r="J51" s="11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s="9" customFormat="1" ht="15.75" customHeight="1">
      <c r="A52" s="6"/>
      <c r="B52"/>
      <c r="C52"/>
      <c r="D52"/>
      <c r="E52"/>
      <c r="F52"/>
      <c r="J52" s="1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s="9" customFormat="1" ht="16.5">
      <c r="A53" s="6"/>
      <c r="B53"/>
      <c r="C53"/>
      <c r="D53"/>
      <c r="E53"/>
      <c r="F5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2:30" s="9" customFormat="1" ht="16.5">
      <c r="B54"/>
      <c r="C54"/>
      <c r="D54"/>
      <c r="E54"/>
      <c r="F54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2:30" s="9" customFormat="1" ht="16.5">
      <c r="B55"/>
      <c r="C55"/>
      <c r="D55"/>
      <c r="E55"/>
      <c r="F5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2:30" s="9" customFormat="1" ht="16.5">
      <c r="B56"/>
      <c r="C56"/>
      <c r="D56"/>
      <c r="E56"/>
      <c r="F56"/>
      <c r="G56" s="10"/>
      <c r="H56" s="10"/>
      <c r="I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2:30" s="9" customFormat="1" ht="16.5">
      <c r="B57"/>
      <c r="C57"/>
      <c r="D57"/>
      <c r="E57"/>
      <c r="F57"/>
      <c r="G57" s="10"/>
      <c r="H57" s="10"/>
      <c r="I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2:30" s="9" customFormat="1" ht="16.5">
      <c r="B58"/>
      <c r="C58"/>
      <c r="D58"/>
      <c r="E58"/>
      <c r="F58"/>
      <c r="G58" s="10"/>
      <c r="H58" s="10"/>
      <c r="I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7:30" s="9" customFormat="1" ht="16.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3:30" s="9" customFormat="1" ht="16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2:30" s="9" customFormat="1" ht="16.5">
      <c r="B61"/>
      <c r="C61"/>
      <c r="D61"/>
      <c r="E61"/>
      <c r="F6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2:30" s="9" customFormat="1" ht="16.5">
      <c r="B62"/>
      <c r="C62"/>
      <c r="D62"/>
      <c r="E62"/>
      <c r="F62"/>
      <c r="G62" s="10"/>
      <c r="H62" s="10"/>
      <c r="I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2:30" s="9" customFormat="1" ht="16.5">
      <c r="B63"/>
      <c r="C63"/>
      <c r="D63"/>
      <c r="E63"/>
      <c r="F63"/>
      <c r="G63" s="10"/>
      <c r="H63" s="10"/>
      <c r="I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2:30" s="9" customFormat="1" ht="16.5">
      <c r="B64"/>
      <c r="C64"/>
      <c r="D64"/>
      <c r="E64"/>
      <c r="F64"/>
      <c r="G64" s="10"/>
      <c r="H64" s="10"/>
      <c r="I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3:30" s="9" customFormat="1" ht="16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3:30" s="9" customFormat="1" ht="16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3:30" s="9" customFormat="1" ht="16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3:30" s="9" customFormat="1" ht="16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3:30" s="9" customFormat="1" ht="16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3:30" s="9" customFormat="1" ht="16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3:30" s="9" customFormat="1" ht="16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3:30" s="9" customFormat="1" ht="16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3:30" s="9" customFormat="1" ht="16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3:30" s="9" customFormat="1" ht="16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3:30" s="9" customFormat="1" ht="16.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3:30" s="9" customFormat="1" ht="16.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3:30" s="9" customFormat="1" ht="16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3:30" s="9" customFormat="1" ht="16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3:30" s="9" customFormat="1" ht="16.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3:30" s="9" customFormat="1" ht="16.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3:30" s="9" customFormat="1" ht="16.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3:30" s="9" customFormat="1" ht="16.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3:30" s="9" customFormat="1" ht="16.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3:30" s="9" customFormat="1" ht="16.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3:30" s="9" customFormat="1" ht="16.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3:30" s="9" customFormat="1" ht="16.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3:30" s="9" customFormat="1" ht="16.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3:30" s="9" customFormat="1" ht="16.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3:30" s="9" customFormat="1" ht="16.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3:30" s="9" customFormat="1" ht="16.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3:30" s="9" customFormat="1" ht="16.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3:30" s="9" customFormat="1" ht="16.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3:30" s="9" customFormat="1" ht="16.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3:30" s="9" customFormat="1" ht="16.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3:30" s="9" customFormat="1" ht="16.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3:30" s="9" customFormat="1" ht="16.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3:30" s="9" customFormat="1" ht="16.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3:30" s="9" customFormat="1" ht="16.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3:30" s="9" customFormat="1" ht="16.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3:30" s="9" customFormat="1" ht="16.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3:30" s="9" customFormat="1" ht="16.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3:30" s="9" customFormat="1" ht="16.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3:30" s="9" customFormat="1" ht="16.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3:30" s="9" customFormat="1" ht="16.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3:30" s="9" customFormat="1" ht="16.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3:30" s="9" customFormat="1" ht="16.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3:30" s="9" customFormat="1" ht="16.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3:30" s="9" customFormat="1" ht="16.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3:30" s="9" customFormat="1" ht="16.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3:30" s="9" customFormat="1" ht="16.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3:30" s="9" customFormat="1" ht="16.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3:30" s="9" customFormat="1" ht="16.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3:30" s="9" customFormat="1" ht="16.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3:30" s="9" customFormat="1" ht="16.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3:30" s="9" customFormat="1" ht="16.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3:30" s="9" customFormat="1" ht="16.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3:30" s="9" customFormat="1" ht="16.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3:30" s="9" customFormat="1" ht="16.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3:30" s="9" customFormat="1" ht="16.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3:30" s="9" customFormat="1" ht="16.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3:30" s="9" customFormat="1" ht="16.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3:30" s="9" customFormat="1" ht="16.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3:30" s="9" customFormat="1" ht="16.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3:30" s="9" customFormat="1" ht="16.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3:30" s="9" customFormat="1" ht="16.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3:30" s="9" customFormat="1" ht="16.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3:30" s="9" customFormat="1" ht="16.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3:30" s="9" customFormat="1" ht="16.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3:30" s="9" customFormat="1" ht="16.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3:30" s="9" customFormat="1" ht="16.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3:30" s="9" customFormat="1" ht="16.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3:30" s="9" customFormat="1" ht="16.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3:30" s="9" customFormat="1" ht="16.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3:30" s="9" customFormat="1" ht="16.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3:30" s="9" customFormat="1" ht="16.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3:30" s="9" customFormat="1" ht="16.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3:30" s="9" customFormat="1" ht="16.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3:30" s="9" customFormat="1" ht="16.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3:30" s="9" customFormat="1" ht="16.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3:30" s="9" customFormat="1" ht="16.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3:30" s="9" customFormat="1" ht="16.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3:30" s="9" customFormat="1" ht="16.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3:30" s="9" customFormat="1" ht="16.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3:30" s="9" customFormat="1" ht="16.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3:30" s="9" customFormat="1" ht="16.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3:30" s="9" customFormat="1" ht="16.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3:30" s="9" customFormat="1" ht="16.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3:30" s="9" customFormat="1" ht="16.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3:30" s="9" customFormat="1" ht="16.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3:30" s="9" customFormat="1" ht="16.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3:30" s="9" customFormat="1" ht="16.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3:30" s="9" customFormat="1" ht="16.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3:30" s="9" customFormat="1" ht="16.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3:30" s="9" customFormat="1" ht="16.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3:30" s="9" customFormat="1" ht="16.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3:30" s="9" customFormat="1" ht="16.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3:30" s="9" customFormat="1" ht="16.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3:30" s="9" customFormat="1" ht="16.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3:30" s="9" customFormat="1" ht="16.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3:30" s="9" customFormat="1" ht="16.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3:30" s="9" customFormat="1" ht="16.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3:30" s="9" customFormat="1" ht="16.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3:30" s="9" customFormat="1" ht="16.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3:30" s="9" customFormat="1" ht="16.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3:30" s="9" customFormat="1" ht="16.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3:30" s="9" customFormat="1" ht="16.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3:30" s="9" customFormat="1" ht="16.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3:30" s="9" customFormat="1" ht="16.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3:30" s="9" customFormat="1" ht="16.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3:30" s="9" customFormat="1" ht="16.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3:30" s="9" customFormat="1" ht="16.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3:30" s="9" customFormat="1" ht="16.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3:30" s="9" customFormat="1" ht="16.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3:30" s="9" customFormat="1" ht="16.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3:30" s="9" customFormat="1" ht="16.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3:30" s="9" customFormat="1" ht="16.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3:30" s="9" customFormat="1" ht="16.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3:30" s="9" customFormat="1" ht="16.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3:30" s="9" customFormat="1" ht="16.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3:30" s="9" customFormat="1" ht="16.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3:30" s="9" customFormat="1" ht="16.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3:30" s="9" customFormat="1" ht="16.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3:30" s="9" customFormat="1" ht="16.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3:30" s="9" customFormat="1" ht="16.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3:30" s="9" customFormat="1" ht="16.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3:30" s="9" customFormat="1" ht="16.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3:30" s="9" customFormat="1" ht="16.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3:30" s="9" customFormat="1" ht="16.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3:30" s="9" customFormat="1" ht="16.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3:30" s="9" customFormat="1" ht="16.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3:30" s="9" customFormat="1" ht="16.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3:30" s="9" customFormat="1" ht="16.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3:30" s="9" customFormat="1" ht="16.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3:30" s="9" customFormat="1" ht="16.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3:30" s="9" customFormat="1" ht="16.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3:30" s="9" customFormat="1" ht="16.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3:30" s="9" customFormat="1" ht="16.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3:30" s="9" customFormat="1" ht="16.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3:30" s="9" customFormat="1" ht="16.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3:30" s="9" customFormat="1" ht="16.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3:30" s="9" customFormat="1" ht="16.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3:30" s="9" customFormat="1" ht="16.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3:30" s="9" customFormat="1" ht="16.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3:30" s="9" customFormat="1" ht="16.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3:30" s="9" customFormat="1" ht="16.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3:30" s="9" customFormat="1" ht="16.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3:30" s="9" customFormat="1" ht="16.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3:30" s="9" customFormat="1" ht="16.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3:30" s="9" customFormat="1" ht="16.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3:30" s="9" customFormat="1" ht="16.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3:30" s="9" customFormat="1" ht="16.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3:30" s="9" customFormat="1" ht="16.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3:30" s="9" customFormat="1" ht="16.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3:30" s="9" customFormat="1" ht="16.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3:30" s="9" customFormat="1" ht="16.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3:30" s="9" customFormat="1" ht="16.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3:30" s="9" customFormat="1" ht="16.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3:30" s="9" customFormat="1" ht="16.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3:30" s="9" customFormat="1" ht="16.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3:30" s="9" customFormat="1" ht="16.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3:30" s="9" customFormat="1" ht="16.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3:30" s="9" customFormat="1" ht="16.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3:30" s="9" customFormat="1" ht="16.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3:30" s="9" customFormat="1" ht="16.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3:30" s="9" customFormat="1" ht="16.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3:30" s="9" customFormat="1" ht="16.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3:30" s="9" customFormat="1" ht="16.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3:30" s="9" customFormat="1" ht="16.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3:30" s="9" customFormat="1" ht="16.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3:30" s="9" customFormat="1" ht="16.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3:30" s="9" customFormat="1" ht="16.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3:30" s="9" customFormat="1" ht="16.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3:30" s="9" customFormat="1" ht="16.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3:30" s="9" customFormat="1" ht="16.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3:30" s="9" customFormat="1" ht="16.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3:30" s="9" customFormat="1" ht="16.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3:30" s="9" customFormat="1" ht="16.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3:30" s="9" customFormat="1" ht="16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3:30" s="9" customFormat="1" ht="16.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3:30" s="9" customFormat="1" ht="16.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3:30" s="9" customFormat="1" ht="16.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3:30" s="9" customFormat="1" ht="16.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3:30" s="9" customFormat="1" ht="16.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3:30" s="9" customFormat="1" ht="16.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3:30" s="9" customFormat="1" ht="16.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3:30" s="9" customFormat="1" ht="16.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3:30" s="9" customFormat="1" ht="16.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3:30" s="9" customFormat="1" ht="16.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3:30" s="9" customFormat="1" ht="16.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3:30" s="9" customFormat="1" ht="16.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3:30" s="9" customFormat="1" ht="16.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3:30" s="9" customFormat="1" ht="16.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3:30" s="9" customFormat="1" ht="16.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3:30" s="9" customFormat="1" ht="16.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3:30" s="9" customFormat="1" ht="16.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3:30" s="9" customFormat="1" ht="16.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3:30" s="9" customFormat="1" ht="16.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3:30" s="9" customFormat="1" ht="16.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3:30" s="9" customFormat="1" ht="16.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3:30" s="9" customFormat="1" ht="16.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3:30" s="9" customFormat="1" ht="16.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3:30" s="9" customFormat="1" ht="16.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3:30" s="9" customFormat="1" ht="16.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3:30" s="9" customFormat="1" ht="16.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3:30" s="9" customFormat="1" ht="16.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3:30" s="9" customFormat="1" ht="16.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3:30" s="9" customFormat="1" ht="16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3:30" s="9" customFormat="1" ht="16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3:30" s="9" customFormat="1" ht="16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3:30" s="9" customFormat="1" ht="16.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3:30" s="9" customFormat="1" ht="16.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3:30" s="9" customFormat="1" ht="16.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3:30" s="9" customFormat="1" ht="16.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3:30" s="9" customFormat="1" ht="16.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3:30" s="9" customFormat="1" ht="16.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3:30" s="9" customFormat="1" ht="16.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3:30" s="9" customFormat="1" ht="16.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3:30" s="9" customFormat="1" ht="16.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3:30" s="9" customFormat="1" ht="16.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3:30" s="9" customFormat="1" ht="16.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3:30" s="9" customFormat="1" ht="16.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3:30" s="9" customFormat="1" ht="16.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3:30" s="9" customFormat="1" ht="16.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3:30" s="9" customFormat="1" ht="16.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3:30" s="9" customFormat="1" ht="16.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3:30" s="9" customFormat="1" ht="16.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3:30" s="9" customFormat="1" ht="16.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3:30" s="9" customFormat="1" ht="16.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3:30" s="9" customFormat="1" ht="16.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3:30" s="9" customFormat="1" ht="16.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3:30" s="9" customFormat="1" ht="16.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3:30" s="9" customFormat="1" ht="16.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3:30" s="9" customFormat="1" ht="16.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3:30" s="9" customFormat="1" ht="16.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3:30" s="9" customFormat="1" ht="16.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3:30" s="9" customFormat="1" ht="16.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3:30" s="9" customFormat="1" ht="16.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3:30" s="9" customFormat="1" ht="16.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3:30" s="9" customFormat="1" ht="16.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3:30" s="9" customFormat="1" ht="16.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3:30" s="9" customFormat="1" ht="16.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</sheetData>
  <sheetProtection/>
  <mergeCells count="20">
    <mergeCell ref="A1:AD1"/>
    <mergeCell ref="A44:B44"/>
    <mergeCell ref="E4:E5"/>
    <mergeCell ref="F4:F5"/>
    <mergeCell ref="A3:A5"/>
    <mergeCell ref="B3:B5"/>
    <mergeCell ref="W4:Z4"/>
    <mergeCell ref="G4:J4"/>
    <mergeCell ref="K4:N4"/>
    <mergeCell ref="O4:R4"/>
    <mergeCell ref="A46:D46"/>
    <mergeCell ref="A47:D47"/>
    <mergeCell ref="AA4:AD4"/>
    <mergeCell ref="W3:AD3"/>
    <mergeCell ref="C3:D4"/>
    <mergeCell ref="E3:F3"/>
    <mergeCell ref="G3:N3"/>
    <mergeCell ref="O3:V3"/>
    <mergeCell ref="S4:V4"/>
    <mergeCell ref="A45:D45"/>
  </mergeCells>
  <printOptions/>
  <pageMargins left="0.7" right="0.7" top="0.75" bottom="0.75" header="0.3" footer="0.3"/>
  <pageSetup horizontalDpi="600" verticalDpi="600" orientation="landscape" paperSize="9" scale="53" r:id="rId1"/>
  <headerFooter alignWithMargins="0">
    <oddHeader>&amp;L&amp;"Calibri,Pogrubiony"Uniwersytet Gdański
Wydział: Oceanografii i Geografii
Kierunek: Gospodarka przestrzenna
&amp;R&amp;"Calibri,Kursywa"&amp;10Załącznik nr 6b (wymagany do wniosku 
do Senatu UG w sprawie zatwierdzenia
 programu kształcenia)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8"/>
  <sheetViews>
    <sheetView zoomScale="70" zoomScaleNormal="70" zoomScalePageLayoutView="0" workbookViewId="0" topLeftCell="A19">
      <selection activeCell="Y23" sqref="Y23"/>
    </sheetView>
  </sheetViews>
  <sheetFormatPr defaultColWidth="8.8515625" defaultRowHeight="15"/>
  <cols>
    <col min="1" max="1" width="7.7109375" style="6" customWidth="1"/>
    <col min="2" max="2" width="43.7109375" style="9" customWidth="1"/>
    <col min="3" max="3" width="6.421875" style="10" customWidth="1"/>
    <col min="4" max="4" width="7.7109375" style="10" customWidth="1"/>
    <col min="5" max="6" width="8.8515625" style="10" customWidth="1"/>
    <col min="7" max="9" width="5.140625" style="10" customWidth="1"/>
    <col min="10" max="10" width="5.7109375" style="10" bestFit="1" customWidth="1"/>
    <col min="11" max="13" width="5.140625" style="10" customWidth="1"/>
    <col min="14" max="14" width="5.7109375" style="10" bestFit="1" customWidth="1"/>
    <col min="15" max="17" width="5.140625" style="10" customWidth="1"/>
    <col min="18" max="18" width="5.7109375" style="10" bestFit="1" customWidth="1"/>
    <col min="19" max="21" width="5.140625" style="10" customWidth="1"/>
    <col min="22" max="22" width="5.7109375" style="10" bestFit="1" customWidth="1"/>
    <col min="23" max="16384" width="8.8515625" style="6" customWidth="1"/>
  </cols>
  <sheetData>
    <row r="1" spans="1:32" s="9" customFormat="1" ht="16.5">
      <c r="A1" s="132" t="s">
        <v>135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Y1" s="2"/>
      <c r="Z1" s="2"/>
      <c r="AA1" s="2"/>
      <c r="AB1" s="2"/>
      <c r="AC1" s="2"/>
      <c r="AD1" s="2"/>
      <c r="AE1" s="2"/>
      <c r="AF1" s="2"/>
    </row>
    <row r="2" spans="1:22" ht="15" customHeight="1" thickBot="1">
      <c r="A2" s="3"/>
      <c r="B2" s="4"/>
      <c r="C2" s="4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7" customFormat="1" ht="18.75" customHeight="1" thickTop="1">
      <c r="A3" s="127" t="s">
        <v>0</v>
      </c>
      <c r="B3" s="130" t="s">
        <v>73</v>
      </c>
      <c r="C3" s="144" t="s">
        <v>66</v>
      </c>
      <c r="D3" s="145"/>
      <c r="E3" s="148" t="s">
        <v>65</v>
      </c>
      <c r="F3" s="149"/>
      <c r="G3" s="141" t="s">
        <v>7</v>
      </c>
      <c r="H3" s="142"/>
      <c r="I3" s="142"/>
      <c r="J3" s="142"/>
      <c r="K3" s="142"/>
      <c r="L3" s="142"/>
      <c r="M3" s="142"/>
      <c r="N3" s="143"/>
      <c r="O3" s="141" t="s">
        <v>8</v>
      </c>
      <c r="P3" s="142"/>
      <c r="Q3" s="142"/>
      <c r="R3" s="142"/>
      <c r="S3" s="142"/>
      <c r="T3" s="142"/>
      <c r="U3" s="142"/>
      <c r="V3" s="143"/>
    </row>
    <row r="4" spans="1:22" s="7" customFormat="1" ht="16.5">
      <c r="A4" s="128"/>
      <c r="B4" s="131"/>
      <c r="C4" s="146"/>
      <c r="D4" s="147"/>
      <c r="E4" s="122" t="s">
        <v>64</v>
      </c>
      <c r="F4" s="125" t="s">
        <v>6</v>
      </c>
      <c r="G4" s="153" t="s">
        <v>22</v>
      </c>
      <c r="H4" s="139"/>
      <c r="I4" s="139"/>
      <c r="J4" s="139"/>
      <c r="K4" s="139" t="s">
        <v>10</v>
      </c>
      <c r="L4" s="139"/>
      <c r="M4" s="139"/>
      <c r="N4" s="140"/>
      <c r="O4" s="153" t="s">
        <v>11</v>
      </c>
      <c r="P4" s="139"/>
      <c r="Q4" s="139"/>
      <c r="R4" s="139"/>
      <c r="S4" s="139" t="s">
        <v>12</v>
      </c>
      <c r="T4" s="139"/>
      <c r="U4" s="139"/>
      <c r="V4" s="140"/>
    </row>
    <row r="5" spans="1:22" s="7" customFormat="1" ht="17.25" thickBot="1">
      <c r="A5" s="129"/>
      <c r="B5" s="126"/>
      <c r="C5" s="16" t="s">
        <v>1</v>
      </c>
      <c r="D5" s="17" t="s">
        <v>2</v>
      </c>
      <c r="E5" s="154"/>
      <c r="F5" s="126"/>
      <c r="G5" s="16" t="s">
        <v>3</v>
      </c>
      <c r="H5" s="18" t="s">
        <v>4</v>
      </c>
      <c r="I5" s="18" t="s">
        <v>5</v>
      </c>
      <c r="J5" s="18" t="s">
        <v>6</v>
      </c>
      <c r="K5" s="18" t="s">
        <v>3</v>
      </c>
      <c r="L5" s="18" t="s">
        <v>4</v>
      </c>
      <c r="M5" s="18" t="s">
        <v>5</v>
      </c>
      <c r="N5" s="17" t="s">
        <v>6</v>
      </c>
      <c r="O5" s="16" t="s">
        <v>3</v>
      </c>
      <c r="P5" s="18" t="s">
        <v>4</v>
      </c>
      <c r="Q5" s="18" t="s">
        <v>5</v>
      </c>
      <c r="R5" s="18" t="s">
        <v>6</v>
      </c>
      <c r="S5" s="18" t="s">
        <v>3</v>
      </c>
      <c r="T5" s="18" t="s">
        <v>4</v>
      </c>
      <c r="U5" s="18" t="s">
        <v>5</v>
      </c>
      <c r="V5" s="17" t="s">
        <v>6</v>
      </c>
    </row>
    <row r="6" spans="1:22" s="40" customFormat="1" ht="17.25" thickTop="1">
      <c r="A6" s="31" t="s">
        <v>15</v>
      </c>
      <c r="B6" s="64" t="s">
        <v>136</v>
      </c>
      <c r="C6" s="32">
        <v>1</v>
      </c>
      <c r="D6" s="33"/>
      <c r="E6" s="34">
        <f>G6+H6+I6+K6+L6+M6+O6+P6+Q6+S6+T6+U6</f>
        <v>15</v>
      </c>
      <c r="F6" s="35">
        <f>J6+N6+R6+V6</f>
        <v>1</v>
      </c>
      <c r="G6" s="55">
        <v>15</v>
      </c>
      <c r="H6" s="73"/>
      <c r="I6" s="73"/>
      <c r="J6" s="55">
        <v>1</v>
      </c>
      <c r="K6" s="73"/>
      <c r="L6" s="73"/>
      <c r="M6" s="73"/>
      <c r="N6" s="74"/>
      <c r="O6" s="75"/>
      <c r="P6" s="73"/>
      <c r="Q6" s="73"/>
      <c r="R6" s="73"/>
      <c r="S6" s="73"/>
      <c r="T6" s="73"/>
      <c r="U6" s="73"/>
      <c r="V6" s="74"/>
    </row>
    <row r="7" spans="1:22" s="40" customFormat="1" ht="16.5">
      <c r="A7" s="31" t="s">
        <v>16</v>
      </c>
      <c r="B7" s="65" t="s">
        <v>137</v>
      </c>
      <c r="C7" s="42">
        <v>1</v>
      </c>
      <c r="D7" s="43"/>
      <c r="E7" s="34">
        <f aca="true" t="shared" si="0" ref="E7:E34">G7+H7+I7+K7+L7+M7+O7+P7+Q7+S7+T7+U7</f>
        <v>60</v>
      </c>
      <c r="F7" s="35">
        <f aca="true" t="shared" si="1" ref="F7:F34">J7+N7+R7+V7</f>
        <v>5</v>
      </c>
      <c r="G7" s="55">
        <v>30</v>
      </c>
      <c r="H7" s="53">
        <v>30</v>
      </c>
      <c r="I7" s="53"/>
      <c r="J7" s="55">
        <v>5</v>
      </c>
      <c r="K7" s="53"/>
      <c r="L7" s="53"/>
      <c r="M7" s="53"/>
      <c r="N7" s="49"/>
      <c r="O7" s="52"/>
      <c r="P7" s="53"/>
      <c r="Q7" s="53"/>
      <c r="R7" s="53"/>
      <c r="S7" s="53"/>
      <c r="T7" s="53"/>
      <c r="U7" s="53"/>
      <c r="V7" s="49"/>
    </row>
    <row r="8" spans="1:22" s="40" customFormat="1" ht="49.5">
      <c r="A8" s="31" t="s">
        <v>62</v>
      </c>
      <c r="B8" s="65" t="s">
        <v>138</v>
      </c>
      <c r="C8" s="42">
        <v>1</v>
      </c>
      <c r="D8" s="43"/>
      <c r="E8" s="34">
        <f aca="true" t="shared" si="2" ref="E8:E20">G8+H8+I8+K8+L8+M8+O8+P8+Q8+S8+T8+U8</f>
        <v>30</v>
      </c>
      <c r="F8" s="35">
        <f aca="true" t="shared" si="3" ref="F8:F20">J8+N8+R8+V8</f>
        <v>3</v>
      </c>
      <c r="G8" s="55">
        <v>15</v>
      </c>
      <c r="H8" s="53">
        <v>15</v>
      </c>
      <c r="I8" s="53"/>
      <c r="J8" s="55">
        <v>3</v>
      </c>
      <c r="K8" s="53"/>
      <c r="L8" s="53"/>
      <c r="M8" s="53"/>
      <c r="N8" s="49"/>
      <c r="O8" s="52"/>
      <c r="P8" s="53"/>
      <c r="Q8" s="53"/>
      <c r="R8" s="53"/>
      <c r="S8" s="53"/>
      <c r="T8" s="53"/>
      <c r="U8" s="53"/>
      <c r="V8" s="49"/>
    </row>
    <row r="9" spans="1:22" s="40" customFormat="1" ht="33">
      <c r="A9" s="31" t="s">
        <v>17</v>
      </c>
      <c r="B9" s="65" t="s">
        <v>139</v>
      </c>
      <c r="C9" s="42"/>
      <c r="D9" s="43">
        <v>1</v>
      </c>
      <c r="E9" s="34">
        <f t="shared" si="2"/>
        <v>30</v>
      </c>
      <c r="F9" s="35">
        <f t="shared" si="3"/>
        <v>2</v>
      </c>
      <c r="G9" s="55">
        <v>15</v>
      </c>
      <c r="H9" s="53">
        <v>15</v>
      </c>
      <c r="I9" s="53"/>
      <c r="J9" s="55">
        <v>2</v>
      </c>
      <c r="K9" s="53"/>
      <c r="L9" s="53"/>
      <c r="M9" s="53"/>
      <c r="N9" s="49"/>
      <c r="O9" s="52"/>
      <c r="P9" s="53"/>
      <c r="Q9" s="53"/>
      <c r="R9" s="53"/>
      <c r="S9" s="53"/>
      <c r="T9" s="53"/>
      <c r="U9" s="53"/>
      <c r="V9" s="49"/>
    </row>
    <row r="10" spans="1:22" s="40" customFormat="1" ht="16.5">
      <c r="A10" s="31" t="s">
        <v>63</v>
      </c>
      <c r="B10" s="65" t="s">
        <v>140</v>
      </c>
      <c r="C10" s="42">
        <v>1</v>
      </c>
      <c r="D10" s="43"/>
      <c r="E10" s="34">
        <f t="shared" si="2"/>
        <v>30</v>
      </c>
      <c r="F10" s="35">
        <f t="shared" si="3"/>
        <v>3</v>
      </c>
      <c r="G10" s="55">
        <v>15</v>
      </c>
      <c r="H10" s="53">
        <v>15</v>
      </c>
      <c r="I10" s="53"/>
      <c r="J10" s="55">
        <v>3</v>
      </c>
      <c r="K10" s="53"/>
      <c r="L10" s="53"/>
      <c r="M10" s="53"/>
      <c r="N10" s="49"/>
      <c r="O10" s="52"/>
      <c r="P10" s="53"/>
      <c r="Q10" s="53"/>
      <c r="R10" s="53"/>
      <c r="S10" s="53"/>
      <c r="T10" s="53"/>
      <c r="U10" s="53"/>
      <c r="V10" s="49"/>
    </row>
    <row r="11" spans="1:22" s="40" customFormat="1" ht="16.5">
      <c r="A11" s="31" t="s">
        <v>20</v>
      </c>
      <c r="B11" s="65" t="s">
        <v>141</v>
      </c>
      <c r="C11" s="42"/>
      <c r="D11" s="43">
        <v>1</v>
      </c>
      <c r="E11" s="34">
        <f t="shared" si="2"/>
        <v>30</v>
      </c>
      <c r="F11" s="35">
        <f t="shared" si="3"/>
        <v>3</v>
      </c>
      <c r="G11" s="55">
        <v>30</v>
      </c>
      <c r="H11" s="53"/>
      <c r="I11" s="53"/>
      <c r="J11" s="55">
        <v>3</v>
      </c>
      <c r="K11" s="53"/>
      <c r="L11" s="53"/>
      <c r="M11" s="53"/>
      <c r="N11" s="49"/>
      <c r="O11" s="52"/>
      <c r="P11" s="53"/>
      <c r="Q11" s="53"/>
      <c r="R11" s="53"/>
      <c r="S11" s="53"/>
      <c r="T11" s="53"/>
      <c r="U11" s="53"/>
      <c r="V11" s="49"/>
    </row>
    <row r="12" spans="1:22" s="40" customFormat="1" ht="16.5">
      <c r="A12" s="31" t="s">
        <v>23</v>
      </c>
      <c r="B12" s="67" t="s">
        <v>142</v>
      </c>
      <c r="C12" s="42"/>
      <c r="D12" s="43">
        <v>1.2</v>
      </c>
      <c r="E12" s="34">
        <f t="shared" si="2"/>
        <v>40</v>
      </c>
      <c r="F12" s="35">
        <f t="shared" si="3"/>
        <v>4</v>
      </c>
      <c r="G12" s="55"/>
      <c r="H12" s="53">
        <v>20</v>
      </c>
      <c r="I12" s="53"/>
      <c r="J12" s="55">
        <v>2</v>
      </c>
      <c r="K12" s="53"/>
      <c r="L12" s="53">
        <v>20</v>
      </c>
      <c r="M12" s="53"/>
      <c r="N12" s="49">
        <v>2</v>
      </c>
      <c r="O12" s="52"/>
      <c r="P12" s="53"/>
      <c r="Q12" s="53"/>
      <c r="R12" s="53"/>
      <c r="S12" s="53"/>
      <c r="T12" s="53"/>
      <c r="U12" s="53"/>
      <c r="V12" s="49"/>
    </row>
    <row r="13" spans="1:22" s="40" customFormat="1" ht="16.5">
      <c r="A13" s="31" t="s">
        <v>25</v>
      </c>
      <c r="B13" s="72" t="s">
        <v>84</v>
      </c>
      <c r="C13" s="42"/>
      <c r="D13" s="43" t="s">
        <v>85</v>
      </c>
      <c r="E13" s="34">
        <f>G13+H13+I13+K13+L13+M13+O13+P13+Q13+S13+T13+U13</f>
        <v>120</v>
      </c>
      <c r="F13" s="35">
        <f>J13+N13+R13+V13</f>
        <v>42</v>
      </c>
      <c r="G13" s="76"/>
      <c r="H13" s="53"/>
      <c r="I13" s="53">
        <v>30</v>
      </c>
      <c r="J13" s="55">
        <v>10</v>
      </c>
      <c r="K13" s="53"/>
      <c r="L13" s="53"/>
      <c r="M13" s="53">
        <v>30</v>
      </c>
      <c r="N13" s="49">
        <v>10</v>
      </c>
      <c r="O13" s="52"/>
      <c r="P13" s="53"/>
      <c r="Q13" s="53">
        <v>30</v>
      </c>
      <c r="R13" s="53">
        <v>10</v>
      </c>
      <c r="S13" s="53"/>
      <c r="T13" s="53"/>
      <c r="U13" s="53">
        <v>30</v>
      </c>
      <c r="V13" s="49">
        <v>12</v>
      </c>
    </row>
    <row r="14" spans="1:22" s="40" customFormat="1" ht="16.5">
      <c r="A14" s="31" t="s">
        <v>74</v>
      </c>
      <c r="B14" s="69" t="s">
        <v>19</v>
      </c>
      <c r="C14" s="48">
        <v>2</v>
      </c>
      <c r="D14" s="49">
        <v>1</v>
      </c>
      <c r="E14" s="50">
        <f>G14+H14+I14+K14+L14+M14+O14+P14+Q14+S14+T14+U14</f>
        <v>30</v>
      </c>
      <c r="F14" s="51">
        <f>J14+N14+R14+V14</f>
        <v>2</v>
      </c>
      <c r="G14" s="77"/>
      <c r="H14" s="53">
        <v>15</v>
      </c>
      <c r="I14" s="53"/>
      <c r="J14" s="80">
        <v>1</v>
      </c>
      <c r="K14" s="55"/>
      <c r="L14" s="53">
        <v>15</v>
      </c>
      <c r="M14" s="53"/>
      <c r="N14" s="55">
        <v>1</v>
      </c>
      <c r="O14" s="52"/>
      <c r="P14" s="53"/>
      <c r="Q14" s="53"/>
      <c r="R14" s="53"/>
      <c r="S14" s="53"/>
      <c r="T14" s="53"/>
      <c r="U14" s="53"/>
      <c r="V14" s="49"/>
    </row>
    <row r="15" spans="1:22" s="40" customFormat="1" ht="33">
      <c r="A15" s="31" t="s">
        <v>26</v>
      </c>
      <c r="B15" s="65" t="s">
        <v>143</v>
      </c>
      <c r="C15" s="42">
        <v>2</v>
      </c>
      <c r="D15" s="43"/>
      <c r="E15" s="34">
        <f t="shared" si="2"/>
        <v>45</v>
      </c>
      <c r="F15" s="35">
        <f t="shared" si="3"/>
        <v>3</v>
      </c>
      <c r="G15" s="55"/>
      <c r="H15" s="53"/>
      <c r="I15" s="53"/>
      <c r="J15" s="55"/>
      <c r="K15" s="53">
        <v>30</v>
      </c>
      <c r="L15" s="53">
        <v>15</v>
      </c>
      <c r="M15" s="53"/>
      <c r="N15" s="49">
        <v>3</v>
      </c>
      <c r="O15" s="52"/>
      <c r="P15" s="53"/>
      <c r="Q15" s="53"/>
      <c r="R15" s="53"/>
      <c r="S15" s="53"/>
      <c r="T15" s="53"/>
      <c r="U15" s="53"/>
      <c r="V15" s="49"/>
    </row>
    <row r="16" spans="1:22" s="40" customFormat="1" ht="16.5">
      <c r="A16" s="31" t="s">
        <v>27</v>
      </c>
      <c r="B16" s="65" t="s">
        <v>144</v>
      </c>
      <c r="C16" s="42">
        <v>2</v>
      </c>
      <c r="D16" s="43"/>
      <c r="E16" s="34">
        <f t="shared" si="2"/>
        <v>30</v>
      </c>
      <c r="F16" s="35">
        <f t="shared" si="3"/>
        <v>2</v>
      </c>
      <c r="G16" s="55"/>
      <c r="H16" s="53"/>
      <c r="I16" s="53"/>
      <c r="J16" s="55"/>
      <c r="K16" s="53">
        <v>15</v>
      </c>
      <c r="L16" s="53">
        <v>15</v>
      </c>
      <c r="M16" s="53"/>
      <c r="N16" s="49">
        <v>2</v>
      </c>
      <c r="O16" s="52"/>
      <c r="P16" s="53"/>
      <c r="Q16" s="53"/>
      <c r="R16" s="53"/>
      <c r="S16" s="53"/>
      <c r="T16" s="53"/>
      <c r="U16" s="53"/>
      <c r="V16" s="49"/>
    </row>
    <row r="17" spans="1:22" s="40" customFormat="1" ht="33">
      <c r="A17" s="31" t="s">
        <v>28</v>
      </c>
      <c r="B17" s="65" t="s">
        <v>145</v>
      </c>
      <c r="C17" s="42"/>
      <c r="D17" s="43">
        <v>2</v>
      </c>
      <c r="E17" s="34">
        <f t="shared" si="2"/>
        <v>30</v>
      </c>
      <c r="F17" s="35">
        <f t="shared" si="3"/>
        <v>2</v>
      </c>
      <c r="G17" s="55"/>
      <c r="H17" s="53"/>
      <c r="I17" s="53"/>
      <c r="J17" s="55"/>
      <c r="K17" s="53">
        <v>30</v>
      </c>
      <c r="L17" s="53"/>
      <c r="M17" s="53"/>
      <c r="N17" s="49">
        <v>2</v>
      </c>
      <c r="O17" s="52"/>
      <c r="P17" s="53"/>
      <c r="Q17" s="53"/>
      <c r="R17" s="53"/>
      <c r="S17" s="53"/>
      <c r="T17" s="53"/>
      <c r="U17" s="53"/>
      <c r="V17" s="49"/>
    </row>
    <row r="18" spans="1:22" s="40" customFormat="1" ht="16.5">
      <c r="A18" s="31" t="s">
        <v>29</v>
      </c>
      <c r="B18" s="65" t="s">
        <v>146</v>
      </c>
      <c r="C18" s="42"/>
      <c r="D18" s="43">
        <v>2</v>
      </c>
      <c r="E18" s="34">
        <f t="shared" si="2"/>
        <v>30</v>
      </c>
      <c r="F18" s="35">
        <f t="shared" si="3"/>
        <v>2</v>
      </c>
      <c r="G18" s="55"/>
      <c r="H18" s="53"/>
      <c r="I18" s="53"/>
      <c r="J18" s="55"/>
      <c r="K18" s="53">
        <v>15</v>
      </c>
      <c r="L18" s="53">
        <v>15</v>
      </c>
      <c r="M18" s="53"/>
      <c r="N18" s="49">
        <v>2</v>
      </c>
      <c r="O18" s="52"/>
      <c r="P18" s="53"/>
      <c r="Q18" s="53"/>
      <c r="R18" s="53"/>
      <c r="S18" s="53"/>
      <c r="T18" s="53"/>
      <c r="U18" s="53"/>
      <c r="V18" s="49"/>
    </row>
    <row r="19" spans="1:22" s="40" customFormat="1" ht="16.5">
      <c r="A19" s="31" t="s">
        <v>30</v>
      </c>
      <c r="B19" s="65" t="s">
        <v>86</v>
      </c>
      <c r="C19" s="42">
        <v>2</v>
      </c>
      <c r="D19" s="43"/>
      <c r="E19" s="34">
        <f t="shared" si="2"/>
        <v>60</v>
      </c>
      <c r="F19" s="35">
        <f t="shared" si="3"/>
        <v>4</v>
      </c>
      <c r="G19" s="55"/>
      <c r="H19" s="53"/>
      <c r="I19" s="53"/>
      <c r="J19" s="55"/>
      <c r="K19" s="53">
        <v>30</v>
      </c>
      <c r="L19" s="53">
        <v>30</v>
      </c>
      <c r="M19" s="53"/>
      <c r="N19" s="49">
        <v>4</v>
      </c>
      <c r="O19" s="52"/>
      <c r="P19" s="53"/>
      <c r="Q19" s="53"/>
      <c r="R19" s="53"/>
      <c r="S19" s="53"/>
      <c r="T19" s="53"/>
      <c r="U19" s="53"/>
      <c r="V19" s="49"/>
    </row>
    <row r="20" spans="1:22" s="40" customFormat="1" ht="16.5">
      <c r="A20" s="31" t="s">
        <v>31</v>
      </c>
      <c r="B20" s="65" t="s">
        <v>147</v>
      </c>
      <c r="C20" s="42"/>
      <c r="D20" s="43">
        <v>2</v>
      </c>
      <c r="E20" s="34">
        <f t="shared" si="2"/>
        <v>30</v>
      </c>
      <c r="F20" s="35">
        <f t="shared" si="3"/>
        <v>2</v>
      </c>
      <c r="G20" s="55"/>
      <c r="H20" s="53"/>
      <c r="I20" s="53"/>
      <c r="J20" s="55"/>
      <c r="K20" s="53">
        <v>15</v>
      </c>
      <c r="L20" s="53">
        <v>15</v>
      </c>
      <c r="M20" s="53"/>
      <c r="N20" s="49">
        <v>2</v>
      </c>
      <c r="O20" s="52"/>
      <c r="P20" s="53"/>
      <c r="Q20" s="53"/>
      <c r="R20" s="53"/>
      <c r="S20" s="53"/>
      <c r="T20" s="53"/>
      <c r="U20" s="53"/>
      <c r="V20" s="49"/>
    </row>
    <row r="21" spans="1:22" s="40" customFormat="1" ht="16.5">
      <c r="A21" s="31" t="s">
        <v>32</v>
      </c>
      <c r="B21" s="67" t="s">
        <v>148</v>
      </c>
      <c r="C21" s="42"/>
      <c r="D21" s="43">
        <v>2</v>
      </c>
      <c r="E21" s="34">
        <f t="shared" si="0"/>
        <v>15</v>
      </c>
      <c r="F21" s="35">
        <f t="shared" si="1"/>
        <v>2</v>
      </c>
      <c r="G21" s="55"/>
      <c r="H21" s="53"/>
      <c r="I21" s="53"/>
      <c r="J21" s="55"/>
      <c r="K21" s="53"/>
      <c r="L21" s="53">
        <v>15</v>
      </c>
      <c r="M21" s="53"/>
      <c r="N21" s="49">
        <v>2</v>
      </c>
      <c r="O21" s="52"/>
      <c r="P21" s="53"/>
      <c r="Q21" s="53"/>
      <c r="R21" s="53"/>
      <c r="S21" s="53"/>
      <c r="T21" s="53"/>
      <c r="U21" s="53"/>
      <c r="V21" s="49"/>
    </row>
    <row r="22" spans="1:22" s="40" customFormat="1" ht="16.5">
      <c r="A22" s="31" t="s">
        <v>33</v>
      </c>
      <c r="B22" s="65" t="s">
        <v>149</v>
      </c>
      <c r="C22" s="42">
        <v>3</v>
      </c>
      <c r="D22" s="43"/>
      <c r="E22" s="34">
        <f t="shared" si="0"/>
        <v>60</v>
      </c>
      <c r="F22" s="35">
        <f t="shared" si="1"/>
        <v>5</v>
      </c>
      <c r="G22" s="76"/>
      <c r="H22" s="53"/>
      <c r="I22" s="53"/>
      <c r="J22" s="55"/>
      <c r="K22" s="53"/>
      <c r="L22" s="53"/>
      <c r="M22" s="53"/>
      <c r="N22" s="49"/>
      <c r="O22" s="52">
        <v>30</v>
      </c>
      <c r="P22" s="53">
        <v>30</v>
      </c>
      <c r="Q22" s="53"/>
      <c r="R22" s="53">
        <v>5</v>
      </c>
      <c r="S22" s="53"/>
      <c r="T22" s="53"/>
      <c r="U22" s="53"/>
      <c r="V22" s="49"/>
    </row>
    <row r="23" spans="1:22" s="40" customFormat="1" ht="33">
      <c r="A23" s="31" t="s">
        <v>34</v>
      </c>
      <c r="B23" s="65" t="s">
        <v>150</v>
      </c>
      <c r="C23" s="42"/>
      <c r="D23" s="43">
        <v>3</v>
      </c>
      <c r="E23" s="34">
        <f t="shared" si="0"/>
        <v>30</v>
      </c>
      <c r="F23" s="35">
        <f t="shared" si="1"/>
        <v>4</v>
      </c>
      <c r="G23" s="55"/>
      <c r="H23" s="53"/>
      <c r="I23" s="53"/>
      <c r="J23" s="55"/>
      <c r="K23" s="53"/>
      <c r="L23" s="53"/>
      <c r="M23" s="53"/>
      <c r="N23" s="49"/>
      <c r="O23" s="52">
        <v>15</v>
      </c>
      <c r="P23" s="53">
        <v>15</v>
      </c>
      <c r="Q23" s="53"/>
      <c r="R23" s="53">
        <v>4</v>
      </c>
      <c r="S23" s="53"/>
      <c r="T23" s="53"/>
      <c r="U23" s="53"/>
      <c r="V23" s="49"/>
    </row>
    <row r="24" spans="1:22" s="40" customFormat="1" ht="16.5">
      <c r="A24" s="31" t="s">
        <v>35</v>
      </c>
      <c r="B24" s="65" t="s">
        <v>151</v>
      </c>
      <c r="C24" s="42">
        <v>3</v>
      </c>
      <c r="D24" s="43"/>
      <c r="E24" s="34">
        <f>G24+H24+I24+K24+L24+M24+O24+P24+Q24+S24+T24+U24</f>
        <v>45</v>
      </c>
      <c r="F24" s="35">
        <f>J24+N24+R24+V24</f>
        <v>4</v>
      </c>
      <c r="G24" s="76"/>
      <c r="H24" s="53"/>
      <c r="I24" s="53"/>
      <c r="J24" s="55"/>
      <c r="K24" s="53"/>
      <c r="L24" s="53"/>
      <c r="M24" s="53"/>
      <c r="N24" s="49"/>
      <c r="O24" s="52">
        <v>15</v>
      </c>
      <c r="P24" s="53">
        <v>30</v>
      </c>
      <c r="Q24" s="53"/>
      <c r="R24" s="53">
        <v>4</v>
      </c>
      <c r="S24" s="53"/>
      <c r="T24" s="53"/>
      <c r="U24" s="53"/>
      <c r="V24" s="49"/>
    </row>
    <row r="25" spans="1:22" s="40" customFormat="1" ht="33">
      <c r="A25" s="31" t="s">
        <v>36</v>
      </c>
      <c r="B25" s="65" t="s">
        <v>152</v>
      </c>
      <c r="C25" s="42">
        <v>3</v>
      </c>
      <c r="D25" s="43"/>
      <c r="E25" s="34">
        <f t="shared" si="0"/>
        <v>15</v>
      </c>
      <c r="F25" s="35">
        <f t="shared" si="1"/>
        <v>2</v>
      </c>
      <c r="G25" s="55"/>
      <c r="H25" s="53"/>
      <c r="I25" s="53"/>
      <c r="J25" s="55"/>
      <c r="K25" s="55"/>
      <c r="L25" s="53"/>
      <c r="M25" s="53"/>
      <c r="N25" s="55"/>
      <c r="O25" s="52">
        <v>15</v>
      </c>
      <c r="P25" s="53"/>
      <c r="Q25" s="53"/>
      <c r="R25" s="53">
        <v>2</v>
      </c>
      <c r="S25" s="53"/>
      <c r="T25" s="53"/>
      <c r="U25" s="53"/>
      <c r="V25" s="49"/>
    </row>
    <row r="26" spans="1:22" s="40" customFormat="1" ht="16.5">
      <c r="A26" s="31" t="s">
        <v>37</v>
      </c>
      <c r="B26" s="70" t="s">
        <v>153</v>
      </c>
      <c r="C26" s="42"/>
      <c r="D26" s="43">
        <v>3</v>
      </c>
      <c r="E26" s="34">
        <f t="shared" si="0"/>
        <v>30</v>
      </c>
      <c r="F26" s="35">
        <f t="shared" si="1"/>
        <v>3</v>
      </c>
      <c r="G26" s="55"/>
      <c r="H26" s="53"/>
      <c r="I26" s="53"/>
      <c r="J26" s="55"/>
      <c r="K26" s="76"/>
      <c r="L26" s="53"/>
      <c r="M26" s="53"/>
      <c r="N26" s="55"/>
      <c r="O26" s="52">
        <v>30</v>
      </c>
      <c r="P26" s="53"/>
      <c r="Q26" s="53"/>
      <c r="R26" s="53">
        <v>3</v>
      </c>
      <c r="S26" s="53"/>
      <c r="T26" s="53"/>
      <c r="U26" s="53"/>
      <c r="V26" s="49"/>
    </row>
    <row r="27" spans="1:22" s="40" customFormat="1" ht="16.5">
      <c r="A27" s="31" t="s">
        <v>38</v>
      </c>
      <c r="B27" s="71" t="s">
        <v>153</v>
      </c>
      <c r="C27" s="42"/>
      <c r="D27" s="43">
        <v>3</v>
      </c>
      <c r="E27" s="34">
        <f t="shared" si="0"/>
        <v>15</v>
      </c>
      <c r="F27" s="35">
        <f t="shared" si="1"/>
        <v>2</v>
      </c>
      <c r="G27" s="54"/>
      <c r="H27" s="53"/>
      <c r="I27" s="53"/>
      <c r="J27" s="55"/>
      <c r="K27" s="76"/>
      <c r="L27" s="53"/>
      <c r="M27" s="53"/>
      <c r="N27" s="55"/>
      <c r="O27" s="52">
        <v>15</v>
      </c>
      <c r="P27" s="53"/>
      <c r="Q27" s="53"/>
      <c r="R27" s="53">
        <v>2</v>
      </c>
      <c r="S27" s="53"/>
      <c r="T27" s="53"/>
      <c r="U27" s="53"/>
      <c r="V27" s="49"/>
    </row>
    <row r="28" spans="1:22" s="40" customFormat="1" ht="16.5">
      <c r="A28" s="31" t="s">
        <v>39</v>
      </c>
      <c r="B28" s="65" t="s">
        <v>154</v>
      </c>
      <c r="C28" s="42">
        <v>4</v>
      </c>
      <c r="D28" s="43"/>
      <c r="E28" s="34">
        <f t="shared" si="0"/>
        <v>30</v>
      </c>
      <c r="F28" s="35">
        <f t="shared" si="1"/>
        <v>3</v>
      </c>
      <c r="G28" s="52"/>
      <c r="H28" s="53"/>
      <c r="I28" s="53"/>
      <c r="J28" s="55"/>
      <c r="K28" s="76"/>
      <c r="L28" s="53"/>
      <c r="M28" s="53"/>
      <c r="N28" s="55"/>
      <c r="O28" s="52"/>
      <c r="P28" s="53"/>
      <c r="Q28" s="53"/>
      <c r="R28" s="53"/>
      <c r="S28" s="53">
        <v>15</v>
      </c>
      <c r="T28" s="53">
        <v>15</v>
      </c>
      <c r="U28" s="53"/>
      <c r="V28" s="49">
        <v>3</v>
      </c>
    </row>
    <row r="29" spans="1:22" s="40" customFormat="1" ht="16.5">
      <c r="A29" s="31" t="s">
        <v>40</v>
      </c>
      <c r="B29" s="65" t="s">
        <v>155</v>
      </c>
      <c r="C29" s="42">
        <v>4</v>
      </c>
      <c r="D29" s="43"/>
      <c r="E29" s="34">
        <f t="shared" si="0"/>
        <v>30</v>
      </c>
      <c r="F29" s="35">
        <f t="shared" si="1"/>
        <v>3</v>
      </c>
      <c r="G29" s="52"/>
      <c r="H29" s="53"/>
      <c r="I29" s="53"/>
      <c r="J29" s="55"/>
      <c r="K29" s="55"/>
      <c r="L29" s="53"/>
      <c r="M29" s="53"/>
      <c r="N29" s="78"/>
      <c r="O29" s="79"/>
      <c r="P29" s="53"/>
      <c r="Q29" s="53"/>
      <c r="R29" s="55"/>
      <c r="S29" s="53">
        <v>15</v>
      </c>
      <c r="T29" s="53">
        <v>15</v>
      </c>
      <c r="U29" s="53"/>
      <c r="V29" s="49">
        <v>3</v>
      </c>
    </row>
    <row r="30" spans="1:22" s="40" customFormat="1" ht="16.5">
      <c r="A30" s="31" t="s">
        <v>41</v>
      </c>
      <c r="B30" s="65" t="s">
        <v>156</v>
      </c>
      <c r="C30" s="42">
        <v>4</v>
      </c>
      <c r="D30" s="43"/>
      <c r="E30" s="34">
        <f t="shared" si="0"/>
        <v>60</v>
      </c>
      <c r="F30" s="35">
        <f t="shared" si="1"/>
        <v>5</v>
      </c>
      <c r="G30" s="52"/>
      <c r="H30" s="53"/>
      <c r="I30" s="53"/>
      <c r="J30" s="53"/>
      <c r="K30" s="80"/>
      <c r="L30" s="53"/>
      <c r="M30" s="53"/>
      <c r="N30" s="81"/>
      <c r="O30" s="79"/>
      <c r="P30" s="53"/>
      <c r="Q30" s="53"/>
      <c r="R30" s="55"/>
      <c r="S30" s="53">
        <v>30</v>
      </c>
      <c r="T30" s="53">
        <v>30</v>
      </c>
      <c r="U30" s="53"/>
      <c r="V30" s="49">
        <v>5</v>
      </c>
    </row>
    <row r="31" spans="1:22" s="40" customFormat="1" ht="16.5">
      <c r="A31" s="31" t="s">
        <v>42</v>
      </c>
      <c r="B31" s="65" t="s">
        <v>157</v>
      </c>
      <c r="C31" s="42"/>
      <c r="D31" s="43">
        <v>3</v>
      </c>
      <c r="E31" s="34">
        <f t="shared" si="0"/>
        <v>30</v>
      </c>
      <c r="F31" s="35">
        <f t="shared" si="1"/>
        <v>3</v>
      </c>
      <c r="G31" s="52"/>
      <c r="H31" s="53"/>
      <c r="I31" s="53"/>
      <c r="J31" s="53"/>
      <c r="K31" s="53"/>
      <c r="L31" s="53"/>
      <c r="M31" s="53"/>
      <c r="N31" s="49"/>
      <c r="O31" s="55"/>
      <c r="P31" s="53"/>
      <c r="Q31" s="53"/>
      <c r="R31" s="55"/>
      <c r="S31" s="53">
        <v>15</v>
      </c>
      <c r="T31" s="53">
        <v>15</v>
      </c>
      <c r="U31" s="53"/>
      <c r="V31" s="49">
        <v>3</v>
      </c>
    </row>
    <row r="32" spans="1:22" s="40" customFormat="1" ht="16.5">
      <c r="A32" s="31" t="s">
        <v>43</v>
      </c>
      <c r="B32" s="65" t="s">
        <v>158</v>
      </c>
      <c r="C32" s="42">
        <v>4</v>
      </c>
      <c r="D32" s="43"/>
      <c r="E32" s="34">
        <f t="shared" si="0"/>
        <v>30</v>
      </c>
      <c r="F32" s="35">
        <f t="shared" si="1"/>
        <v>2</v>
      </c>
      <c r="G32" s="52"/>
      <c r="H32" s="53"/>
      <c r="I32" s="53"/>
      <c r="J32" s="53"/>
      <c r="K32" s="53"/>
      <c r="L32" s="53"/>
      <c r="M32" s="53"/>
      <c r="N32" s="49"/>
      <c r="O32" s="55"/>
      <c r="P32" s="53"/>
      <c r="Q32" s="53"/>
      <c r="R32" s="55"/>
      <c r="S32" s="53">
        <v>15</v>
      </c>
      <c r="T32" s="53">
        <v>15</v>
      </c>
      <c r="U32" s="53"/>
      <c r="V32" s="49">
        <v>2</v>
      </c>
    </row>
    <row r="33" spans="1:22" s="40" customFormat="1" ht="16.5">
      <c r="A33" s="31" t="s">
        <v>44</v>
      </c>
      <c r="B33" s="70" t="s">
        <v>153</v>
      </c>
      <c r="C33" s="42"/>
      <c r="D33" s="43">
        <v>3</v>
      </c>
      <c r="E33" s="34">
        <f t="shared" si="0"/>
        <v>15</v>
      </c>
      <c r="F33" s="35">
        <f t="shared" si="1"/>
        <v>1</v>
      </c>
      <c r="G33" s="52"/>
      <c r="H33" s="53"/>
      <c r="I33" s="53"/>
      <c r="J33" s="53"/>
      <c r="K33" s="53"/>
      <c r="L33" s="53"/>
      <c r="M33" s="53"/>
      <c r="N33" s="49"/>
      <c r="O33" s="55"/>
      <c r="P33" s="53"/>
      <c r="Q33" s="53"/>
      <c r="R33" s="55"/>
      <c r="S33" s="53">
        <v>15</v>
      </c>
      <c r="T33" s="53"/>
      <c r="U33" s="53"/>
      <c r="V33" s="49">
        <v>1</v>
      </c>
    </row>
    <row r="34" spans="1:22" s="40" customFormat="1" ht="17.25" thickBot="1">
      <c r="A34" s="31" t="s">
        <v>45</v>
      </c>
      <c r="B34" s="82" t="s">
        <v>153</v>
      </c>
      <c r="C34" s="42"/>
      <c r="D34" s="43">
        <v>3</v>
      </c>
      <c r="E34" s="34">
        <f t="shared" si="0"/>
        <v>15</v>
      </c>
      <c r="F34" s="35">
        <f t="shared" si="1"/>
        <v>1</v>
      </c>
      <c r="G34" s="52"/>
      <c r="H34" s="53"/>
      <c r="I34" s="53"/>
      <c r="J34" s="53"/>
      <c r="K34" s="53"/>
      <c r="L34" s="53"/>
      <c r="M34" s="53"/>
      <c r="N34" s="49"/>
      <c r="O34" s="55"/>
      <c r="P34" s="55"/>
      <c r="Q34" s="53"/>
      <c r="R34" s="55"/>
      <c r="S34" s="55">
        <v>15</v>
      </c>
      <c r="T34" s="53"/>
      <c r="U34" s="53"/>
      <c r="V34" s="78">
        <v>1</v>
      </c>
    </row>
    <row r="35" spans="1:22" s="8" customFormat="1" ht="18" thickBot="1" thickTop="1">
      <c r="A35" s="155" t="s">
        <v>67</v>
      </c>
      <c r="B35" s="156"/>
      <c r="C35" s="156"/>
      <c r="D35" s="157"/>
      <c r="E35" s="19">
        <f>G35+H35+I35+K35+L35+M35+O35+P35+Q35+S35+T35+U35</f>
        <v>1030</v>
      </c>
      <c r="F35" s="20">
        <f>J35+N35+R35+V35</f>
        <v>120</v>
      </c>
      <c r="G35" s="23">
        <f aca="true" t="shared" si="4" ref="G35:V35">SUM(G6:G34)</f>
        <v>120</v>
      </c>
      <c r="H35" s="21">
        <f t="shared" si="4"/>
        <v>110</v>
      </c>
      <c r="I35" s="21">
        <f t="shared" si="4"/>
        <v>30</v>
      </c>
      <c r="J35" s="21">
        <f t="shared" si="4"/>
        <v>30</v>
      </c>
      <c r="K35" s="21">
        <f t="shared" si="4"/>
        <v>135</v>
      </c>
      <c r="L35" s="21">
        <f t="shared" si="4"/>
        <v>140</v>
      </c>
      <c r="M35" s="21">
        <f t="shared" si="4"/>
        <v>30</v>
      </c>
      <c r="N35" s="24">
        <f t="shared" si="4"/>
        <v>30</v>
      </c>
      <c r="O35" s="23">
        <f t="shared" si="4"/>
        <v>120</v>
      </c>
      <c r="P35" s="21">
        <f t="shared" si="4"/>
        <v>75</v>
      </c>
      <c r="Q35" s="21">
        <f t="shared" si="4"/>
        <v>30</v>
      </c>
      <c r="R35" s="21">
        <f t="shared" si="4"/>
        <v>30</v>
      </c>
      <c r="S35" s="21">
        <f t="shared" si="4"/>
        <v>120</v>
      </c>
      <c r="T35" s="21">
        <f t="shared" si="4"/>
        <v>90</v>
      </c>
      <c r="U35" s="21">
        <f t="shared" si="4"/>
        <v>30</v>
      </c>
      <c r="V35" s="24">
        <f t="shared" si="4"/>
        <v>30</v>
      </c>
    </row>
    <row r="36" spans="1:22" s="8" customFormat="1" ht="17.25" thickTop="1">
      <c r="A36" s="133" t="s">
        <v>78</v>
      </c>
      <c r="B36" s="134"/>
      <c r="C36" s="134"/>
      <c r="D36" s="135"/>
      <c r="E36" s="28">
        <f>E32+E31+E30+E29+E28+E25+E24+E23+E22+E21+E20+E19+E18+E17+E16+E15+E14+E12+E11+E10+E9+E8+E7+E6</f>
        <v>835</v>
      </c>
      <c r="F36" s="29">
        <f>F32+F31+F30+F29+F28+F25+F24+F23+F22+F21+F20+F19+F18+F17+F16+F15+F14+F12+F11+F10+F9+F8+F7+F6</f>
        <v>71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s="8" customFormat="1" ht="17.25" thickBot="1">
      <c r="A37" s="136" t="s">
        <v>79</v>
      </c>
      <c r="B37" s="137"/>
      <c r="C37" s="137"/>
      <c r="D37" s="138"/>
      <c r="E37" s="30">
        <f>E35-E36</f>
        <v>195</v>
      </c>
      <c r="F37" s="105">
        <f>F35-F36</f>
        <v>49</v>
      </c>
      <c r="G37" s="22"/>
      <c r="I37" s="15"/>
      <c r="J37" s="1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10" s="9" customFormat="1" ht="17.25" thickTop="1">
      <c r="A38" s="13" t="s">
        <v>82</v>
      </c>
      <c r="B38" s="6"/>
      <c r="H38" s="10"/>
      <c r="I38" s="10"/>
      <c r="J38" s="10"/>
    </row>
    <row r="39" spans="1:22" s="9" customFormat="1" ht="16.5">
      <c r="A39" s="12" t="s">
        <v>83</v>
      </c>
      <c r="E39" s="10"/>
      <c r="F39" s="10"/>
      <c r="I39" s="14"/>
      <c r="J39" s="14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9" customFormat="1" ht="15.75" customHeight="1" thickBot="1">
      <c r="A40" s="6"/>
      <c r="E40" s="10"/>
      <c r="F40" s="10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9" customFormat="1" ht="15.75" customHeight="1" thickTop="1">
      <c r="A41" s="127" t="s">
        <v>0</v>
      </c>
      <c r="B41" s="130" t="s">
        <v>164</v>
      </c>
      <c r="C41" s="144" t="s">
        <v>66</v>
      </c>
      <c r="D41" s="145"/>
      <c r="E41" s="148" t="s">
        <v>65</v>
      </c>
      <c r="F41" s="149"/>
      <c r="G41" s="141" t="s">
        <v>7</v>
      </c>
      <c r="H41" s="142"/>
      <c r="I41" s="142"/>
      <c r="J41" s="142"/>
      <c r="K41" s="142"/>
      <c r="L41" s="142"/>
      <c r="M41" s="142"/>
      <c r="N41" s="143"/>
      <c r="O41" s="141" t="s">
        <v>8</v>
      </c>
      <c r="P41" s="142"/>
      <c r="Q41" s="142"/>
      <c r="R41" s="142"/>
      <c r="S41" s="142"/>
      <c r="T41" s="142"/>
      <c r="U41" s="142"/>
      <c r="V41" s="143"/>
    </row>
    <row r="42" spans="1:22" s="9" customFormat="1" ht="15.75" customHeight="1">
      <c r="A42" s="128"/>
      <c r="B42" s="131"/>
      <c r="C42" s="146"/>
      <c r="D42" s="147"/>
      <c r="E42" s="122" t="s">
        <v>64</v>
      </c>
      <c r="F42" s="125" t="s">
        <v>6</v>
      </c>
      <c r="G42" s="153" t="s">
        <v>22</v>
      </c>
      <c r="H42" s="139"/>
      <c r="I42" s="139"/>
      <c r="J42" s="139"/>
      <c r="K42" s="139" t="s">
        <v>10</v>
      </c>
      <c r="L42" s="139"/>
      <c r="M42" s="139"/>
      <c r="N42" s="140"/>
      <c r="O42" s="153" t="s">
        <v>11</v>
      </c>
      <c r="P42" s="139"/>
      <c r="Q42" s="139"/>
      <c r="R42" s="139"/>
      <c r="S42" s="139" t="s">
        <v>12</v>
      </c>
      <c r="T42" s="139"/>
      <c r="U42" s="139"/>
      <c r="V42" s="140"/>
    </row>
    <row r="43" spans="1:22" s="9" customFormat="1" ht="15.75" customHeight="1" thickBot="1">
      <c r="A43" s="129"/>
      <c r="B43" s="126"/>
      <c r="C43" s="16" t="s">
        <v>1</v>
      </c>
      <c r="D43" s="17" t="s">
        <v>2</v>
      </c>
      <c r="E43" s="154"/>
      <c r="F43" s="126"/>
      <c r="G43" s="16" t="s">
        <v>3</v>
      </c>
      <c r="H43" s="18" t="s">
        <v>4</v>
      </c>
      <c r="I43" s="91" t="s">
        <v>161</v>
      </c>
      <c r="J43" s="18" t="s">
        <v>6</v>
      </c>
      <c r="K43" s="18" t="s">
        <v>3</v>
      </c>
      <c r="L43" s="18" t="s">
        <v>4</v>
      </c>
      <c r="M43" s="91" t="s">
        <v>161</v>
      </c>
      <c r="N43" s="17" t="s">
        <v>6</v>
      </c>
      <c r="O43" s="16" t="s">
        <v>3</v>
      </c>
      <c r="P43" s="18" t="s">
        <v>4</v>
      </c>
      <c r="Q43" s="91" t="s">
        <v>161</v>
      </c>
      <c r="R43" s="18" t="s">
        <v>6</v>
      </c>
      <c r="S43" s="18" t="s">
        <v>3</v>
      </c>
      <c r="T43" s="18" t="s">
        <v>4</v>
      </c>
      <c r="U43" s="91" t="s">
        <v>161</v>
      </c>
      <c r="V43" s="17" t="s">
        <v>6</v>
      </c>
    </row>
    <row r="44" spans="1:22" s="9" customFormat="1" ht="15.75" customHeight="1" thickTop="1">
      <c r="A44" s="160" t="s">
        <v>163</v>
      </c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3"/>
    </row>
    <row r="45" spans="1:22" s="9" customFormat="1" ht="15.75" customHeight="1">
      <c r="A45" s="92" t="s">
        <v>15</v>
      </c>
      <c r="B45" s="65" t="s">
        <v>171</v>
      </c>
      <c r="C45" s="93"/>
      <c r="D45" s="94">
        <v>1</v>
      </c>
      <c r="E45" s="95">
        <f>G45+H45+I45+K45+L45+M45+O45+P45+Q45+S45+T45+U45</f>
        <v>60</v>
      </c>
      <c r="F45" s="96">
        <f>J45+N45+R45+V45</f>
        <v>3</v>
      </c>
      <c r="G45" s="97"/>
      <c r="H45" s="98">
        <v>60</v>
      </c>
      <c r="I45" s="98"/>
      <c r="J45" s="97">
        <v>3</v>
      </c>
      <c r="K45" s="98"/>
      <c r="L45" s="98"/>
      <c r="M45" s="98"/>
      <c r="N45" s="94"/>
      <c r="O45" s="99"/>
      <c r="P45" s="98"/>
      <c r="Q45" s="98"/>
      <c r="R45" s="98"/>
      <c r="S45" s="98"/>
      <c r="T45" s="98"/>
      <c r="U45" s="98"/>
      <c r="V45" s="94"/>
    </row>
    <row r="46" spans="1:22" s="9" customFormat="1" ht="15.75" customHeight="1">
      <c r="A46" s="92" t="s">
        <v>16</v>
      </c>
      <c r="B46" s="65" t="s">
        <v>172</v>
      </c>
      <c r="C46" s="93"/>
      <c r="D46" s="94">
        <v>1</v>
      </c>
      <c r="E46" s="95">
        <f aca="true" t="shared" si="5" ref="E46:E55">G46+H46+I46+K46+L46+M46+O46+P46+Q46+S46+T46+U46</f>
        <v>60</v>
      </c>
      <c r="F46" s="96">
        <f aca="true" t="shared" si="6" ref="F46:F55">J46+N46+R46+V46</f>
        <v>3</v>
      </c>
      <c r="G46" s="97"/>
      <c r="H46" s="98">
        <v>60</v>
      </c>
      <c r="I46" s="98"/>
      <c r="J46" s="97">
        <v>3</v>
      </c>
      <c r="K46" s="98"/>
      <c r="L46" s="98"/>
      <c r="M46" s="98"/>
      <c r="N46" s="94"/>
      <c r="O46" s="99"/>
      <c r="P46" s="98"/>
      <c r="Q46" s="98"/>
      <c r="R46" s="98"/>
      <c r="S46" s="98"/>
      <c r="T46" s="98"/>
      <c r="U46" s="98"/>
      <c r="V46" s="94"/>
    </row>
    <row r="47" spans="1:22" s="9" customFormat="1" ht="15.75" customHeight="1">
      <c r="A47" s="92" t="s">
        <v>62</v>
      </c>
      <c r="B47" s="65" t="s">
        <v>173</v>
      </c>
      <c r="C47" s="93"/>
      <c r="D47" s="94">
        <v>1</v>
      </c>
      <c r="E47" s="95">
        <f t="shared" si="5"/>
        <v>30</v>
      </c>
      <c r="F47" s="96">
        <f t="shared" si="6"/>
        <v>2</v>
      </c>
      <c r="G47" s="97"/>
      <c r="H47" s="98"/>
      <c r="I47" s="98">
        <v>30</v>
      </c>
      <c r="J47" s="97">
        <v>2</v>
      </c>
      <c r="K47" s="98"/>
      <c r="L47" s="98"/>
      <c r="M47" s="98"/>
      <c r="N47" s="94"/>
      <c r="O47" s="99"/>
      <c r="P47" s="98"/>
      <c r="Q47" s="98"/>
      <c r="R47" s="98"/>
      <c r="S47" s="98"/>
      <c r="T47" s="98"/>
      <c r="U47" s="98"/>
      <c r="V47" s="94"/>
    </row>
    <row r="48" spans="1:22" s="9" customFormat="1" ht="15.75" customHeight="1">
      <c r="A48" s="92" t="s">
        <v>17</v>
      </c>
      <c r="B48" s="65" t="s">
        <v>174</v>
      </c>
      <c r="C48" s="93"/>
      <c r="D48" s="94">
        <v>2</v>
      </c>
      <c r="E48" s="95">
        <f t="shared" si="5"/>
        <v>15</v>
      </c>
      <c r="F48" s="96">
        <f t="shared" si="6"/>
        <v>1</v>
      </c>
      <c r="G48" s="97"/>
      <c r="H48" s="98"/>
      <c r="I48" s="98"/>
      <c r="J48" s="97"/>
      <c r="K48" s="98"/>
      <c r="L48" s="98">
        <v>15</v>
      </c>
      <c r="M48" s="98"/>
      <c r="N48" s="94">
        <v>1</v>
      </c>
      <c r="O48" s="99"/>
      <c r="P48" s="98"/>
      <c r="Q48" s="98"/>
      <c r="R48" s="98"/>
      <c r="S48" s="98"/>
      <c r="T48" s="98"/>
      <c r="U48" s="98"/>
      <c r="V48" s="94"/>
    </row>
    <row r="49" spans="1:22" s="9" customFormat="1" ht="15.75" customHeight="1">
      <c r="A49" s="92" t="s">
        <v>63</v>
      </c>
      <c r="B49" s="65" t="s">
        <v>175</v>
      </c>
      <c r="C49" s="93"/>
      <c r="D49" s="94">
        <v>2</v>
      </c>
      <c r="E49" s="95">
        <f>G49+H49+I49+K49+L48+M49+O49+P49+Q49+S49+T49+U49</f>
        <v>15</v>
      </c>
      <c r="F49" s="96">
        <f t="shared" si="6"/>
        <v>1</v>
      </c>
      <c r="G49" s="97"/>
      <c r="H49" s="98"/>
      <c r="I49" s="98"/>
      <c r="J49" s="97"/>
      <c r="K49" s="98"/>
      <c r="L49" s="98">
        <v>15</v>
      </c>
      <c r="M49" s="98"/>
      <c r="N49" s="94">
        <v>1</v>
      </c>
      <c r="O49" s="99"/>
      <c r="P49" s="98"/>
      <c r="Q49" s="98"/>
      <c r="R49" s="98"/>
      <c r="S49" s="98"/>
      <c r="T49" s="98"/>
      <c r="U49" s="98"/>
      <c r="V49" s="94"/>
    </row>
    <row r="50" spans="1:22" s="9" customFormat="1" ht="15.75" customHeight="1">
      <c r="A50" s="92" t="s">
        <v>20</v>
      </c>
      <c r="B50" s="65" t="s">
        <v>176</v>
      </c>
      <c r="C50" s="93"/>
      <c r="D50" s="94">
        <v>2</v>
      </c>
      <c r="E50" s="95">
        <f>G50+H50+I50+K50+L49+M50+O50+P50+Q50+S50+T50+U50</f>
        <v>15</v>
      </c>
      <c r="F50" s="96">
        <f t="shared" si="6"/>
        <v>2</v>
      </c>
      <c r="G50" s="97"/>
      <c r="H50" s="98"/>
      <c r="I50" s="98"/>
      <c r="J50" s="97"/>
      <c r="K50" s="98"/>
      <c r="L50" s="98">
        <v>30</v>
      </c>
      <c r="M50" s="98"/>
      <c r="N50" s="94">
        <v>2</v>
      </c>
      <c r="O50" s="99"/>
      <c r="P50" s="98"/>
      <c r="Q50" s="98"/>
      <c r="R50" s="98"/>
      <c r="S50" s="98"/>
      <c r="T50" s="98"/>
      <c r="U50" s="98"/>
      <c r="V50" s="94"/>
    </row>
    <row r="51" spans="1:22" s="9" customFormat="1" ht="15.75" customHeight="1">
      <c r="A51" s="92" t="s">
        <v>23</v>
      </c>
      <c r="B51" s="65" t="s">
        <v>177</v>
      </c>
      <c r="C51" s="93"/>
      <c r="D51" s="94">
        <v>2</v>
      </c>
      <c r="E51" s="95">
        <f>G51+H51+I51+K51+L50+M51+O51+P51+Q51+S51+T51+U51</f>
        <v>30</v>
      </c>
      <c r="F51" s="96">
        <f t="shared" si="6"/>
        <v>4</v>
      </c>
      <c r="G51" s="97"/>
      <c r="H51" s="98"/>
      <c r="I51" s="98"/>
      <c r="J51" s="97"/>
      <c r="K51" s="98"/>
      <c r="L51" s="98">
        <v>60</v>
      </c>
      <c r="M51" s="98"/>
      <c r="N51" s="94">
        <v>4</v>
      </c>
      <c r="O51" s="99"/>
      <c r="P51" s="98"/>
      <c r="Q51" s="98"/>
      <c r="R51" s="98"/>
      <c r="S51" s="98"/>
      <c r="T51" s="98"/>
      <c r="U51" s="98"/>
      <c r="V51" s="94"/>
    </row>
    <row r="52" spans="1:22" s="9" customFormat="1" ht="15.75" customHeight="1">
      <c r="A52" s="92" t="s">
        <v>25</v>
      </c>
      <c r="B52" s="65" t="s">
        <v>178</v>
      </c>
      <c r="C52" s="93"/>
      <c r="D52" s="94">
        <v>2</v>
      </c>
      <c r="E52" s="95">
        <f>G52+H52+I52+K52+L51+M52+O52+P52+Q52+S52+T52+U52</f>
        <v>90</v>
      </c>
      <c r="F52" s="96">
        <f t="shared" si="6"/>
        <v>1</v>
      </c>
      <c r="G52" s="97"/>
      <c r="H52" s="98"/>
      <c r="I52" s="98"/>
      <c r="J52" s="97"/>
      <c r="K52" s="98"/>
      <c r="L52" s="98"/>
      <c r="M52" s="98">
        <v>30</v>
      </c>
      <c r="N52" s="94">
        <v>1</v>
      </c>
      <c r="O52" s="99"/>
      <c r="P52" s="98"/>
      <c r="Q52" s="98"/>
      <c r="R52" s="98"/>
      <c r="S52" s="98"/>
      <c r="T52" s="98"/>
      <c r="U52" s="98"/>
      <c r="V52" s="94"/>
    </row>
    <row r="53" spans="1:22" s="9" customFormat="1" ht="15.75" customHeight="1">
      <c r="A53" s="92" t="s">
        <v>74</v>
      </c>
      <c r="B53" s="65" t="s">
        <v>179</v>
      </c>
      <c r="C53" s="93"/>
      <c r="D53" s="94">
        <v>2</v>
      </c>
      <c r="E53" s="95">
        <f t="shared" si="5"/>
        <v>45</v>
      </c>
      <c r="F53" s="96">
        <f t="shared" si="6"/>
        <v>3</v>
      </c>
      <c r="G53" s="97"/>
      <c r="H53" s="98"/>
      <c r="I53" s="98"/>
      <c r="J53" s="97"/>
      <c r="K53" s="98"/>
      <c r="L53" s="98"/>
      <c r="M53" s="98">
        <v>45</v>
      </c>
      <c r="N53" s="94">
        <v>3</v>
      </c>
      <c r="O53" s="99"/>
      <c r="P53" s="98"/>
      <c r="Q53" s="98"/>
      <c r="R53" s="98"/>
      <c r="S53" s="98"/>
      <c r="T53" s="98"/>
      <c r="U53" s="98"/>
      <c r="V53" s="94"/>
    </row>
    <row r="54" spans="1:22" s="9" customFormat="1" ht="15.75" customHeight="1">
      <c r="A54" s="92" t="s">
        <v>26</v>
      </c>
      <c r="B54" s="65" t="s">
        <v>180</v>
      </c>
      <c r="C54" s="93"/>
      <c r="D54" s="94">
        <v>3</v>
      </c>
      <c r="E54" s="95">
        <f t="shared" si="5"/>
        <v>30</v>
      </c>
      <c r="F54" s="96">
        <f t="shared" si="6"/>
        <v>2</v>
      </c>
      <c r="G54" s="97"/>
      <c r="H54" s="98"/>
      <c r="I54" s="98"/>
      <c r="J54" s="97"/>
      <c r="K54" s="98"/>
      <c r="L54" s="98"/>
      <c r="M54" s="98"/>
      <c r="N54" s="94"/>
      <c r="O54" s="99"/>
      <c r="P54" s="98">
        <v>30</v>
      </c>
      <c r="Q54" s="98"/>
      <c r="R54" s="98">
        <v>2</v>
      </c>
      <c r="S54" s="98"/>
      <c r="T54" s="98"/>
      <c r="U54" s="98"/>
      <c r="V54" s="94"/>
    </row>
    <row r="55" spans="1:22" s="9" customFormat="1" ht="15.75" customHeight="1" thickBot="1">
      <c r="A55" s="92" t="s">
        <v>27</v>
      </c>
      <c r="B55" s="65" t="s">
        <v>181</v>
      </c>
      <c r="C55" s="93"/>
      <c r="D55" s="94">
        <v>3</v>
      </c>
      <c r="E55" s="95">
        <f t="shared" si="5"/>
        <v>45</v>
      </c>
      <c r="F55" s="96">
        <f t="shared" si="6"/>
        <v>3</v>
      </c>
      <c r="G55" s="97"/>
      <c r="H55" s="98"/>
      <c r="I55" s="98"/>
      <c r="J55" s="97"/>
      <c r="K55" s="98"/>
      <c r="L55" s="98"/>
      <c r="M55" s="98"/>
      <c r="N55" s="94"/>
      <c r="O55" s="99"/>
      <c r="P55" s="98"/>
      <c r="Q55" s="98">
        <v>45</v>
      </c>
      <c r="R55" s="98">
        <v>3</v>
      </c>
      <c r="S55" s="98"/>
      <c r="T55" s="98"/>
      <c r="U55" s="98"/>
      <c r="V55" s="94"/>
    </row>
    <row r="56" spans="1:22" s="9" customFormat="1" ht="17.25" thickBot="1">
      <c r="A56" s="164" t="s">
        <v>162</v>
      </c>
      <c r="B56" s="164"/>
      <c r="C56" s="164"/>
      <c r="D56" s="165"/>
      <c r="E56" s="100">
        <f>G56+H56+I56+K56+L56+M56+O56+P56+Q56+S56+T56+U56</f>
        <v>420</v>
      </c>
      <c r="F56" s="101">
        <f>J56+N56+R56+V56</f>
        <v>25</v>
      </c>
      <c r="G56" s="102">
        <f aca="true" t="shared" si="7" ref="G56:V56">SUM(G45:G55)</f>
        <v>0</v>
      </c>
      <c r="H56" s="102">
        <f t="shared" si="7"/>
        <v>120</v>
      </c>
      <c r="I56" s="102">
        <f t="shared" si="7"/>
        <v>30</v>
      </c>
      <c r="J56" s="102">
        <f t="shared" si="7"/>
        <v>8</v>
      </c>
      <c r="K56" s="102">
        <f t="shared" si="7"/>
        <v>0</v>
      </c>
      <c r="L56" s="102">
        <f t="shared" si="7"/>
        <v>120</v>
      </c>
      <c r="M56" s="102">
        <f t="shared" si="7"/>
        <v>75</v>
      </c>
      <c r="N56" s="103">
        <f t="shared" si="7"/>
        <v>12</v>
      </c>
      <c r="O56" s="104">
        <f t="shared" si="7"/>
        <v>0</v>
      </c>
      <c r="P56" s="102">
        <f t="shared" si="7"/>
        <v>30</v>
      </c>
      <c r="Q56" s="102">
        <f t="shared" si="7"/>
        <v>45</v>
      </c>
      <c r="R56" s="102">
        <f t="shared" si="7"/>
        <v>5</v>
      </c>
      <c r="S56" s="102">
        <f t="shared" si="7"/>
        <v>0</v>
      </c>
      <c r="T56" s="102">
        <f t="shared" si="7"/>
        <v>0</v>
      </c>
      <c r="U56" s="102">
        <f t="shared" si="7"/>
        <v>0</v>
      </c>
      <c r="V56" s="103">
        <f t="shared" si="7"/>
        <v>0</v>
      </c>
    </row>
    <row r="57" spans="1:22" s="9" customFormat="1" ht="17.25" thickTop="1">
      <c r="A57" s="12" t="s">
        <v>165</v>
      </c>
      <c r="B57"/>
      <c r="C57"/>
      <c r="D57"/>
      <c r="E57"/>
      <c r="F57"/>
      <c r="G57" s="10"/>
      <c r="H57" s="10"/>
      <c r="I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2:22" s="9" customFormat="1" ht="16.5">
      <c r="B58"/>
      <c r="C58"/>
      <c r="D58"/>
      <c r="E58"/>
      <c r="F58"/>
      <c r="G58" s="10"/>
      <c r="H58" s="10"/>
      <c r="I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3:22" s="9" customFormat="1" ht="16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3:22" s="9" customFormat="1" ht="16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3:22" s="9" customFormat="1" ht="16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3:22" s="9" customFormat="1" ht="16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3:22" s="9" customFormat="1" ht="16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3:22" s="9" customFormat="1" ht="16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3:22" s="9" customFormat="1" ht="16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3:22" s="9" customFormat="1" ht="16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3:22" s="9" customFormat="1" ht="16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3:22" s="9" customFormat="1" ht="16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3:22" s="9" customFormat="1" ht="16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3:22" s="9" customFormat="1" ht="16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3:22" s="9" customFormat="1" ht="16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3:22" s="9" customFormat="1" ht="16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3:22" s="9" customFormat="1" ht="16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3:22" s="9" customFormat="1" ht="16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3:22" s="9" customFormat="1" ht="16.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3:22" s="9" customFormat="1" ht="16.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3:22" s="9" customFormat="1" ht="16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3:22" s="9" customFormat="1" ht="16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3:22" s="9" customFormat="1" ht="16.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3:22" s="9" customFormat="1" ht="16.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3:22" s="9" customFormat="1" ht="16.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3:22" s="9" customFormat="1" ht="16.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3:22" s="9" customFormat="1" ht="16.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3:22" s="9" customFormat="1" ht="16.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3:22" s="9" customFormat="1" ht="16.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3:22" s="9" customFormat="1" ht="16.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3:22" s="9" customFormat="1" ht="16.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3:22" s="9" customFormat="1" ht="16.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3:22" s="9" customFormat="1" ht="16.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3:22" s="9" customFormat="1" ht="16.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3:22" s="9" customFormat="1" ht="16.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3:22" s="9" customFormat="1" ht="16.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3:22" s="9" customFormat="1" ht="16.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3:22" s="9" customFormat="1" ht="16.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3:22" s="9" customFormat="1" ht="16.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3:22" s="9" customFormat="1" ht="16.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3:22" s="9" customFormat="1" ht="16.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3:22" s="9" customFormat="1" ht="16.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3:22" s="9" customFormat="1" ht="16.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3:22" s="9" customFormat="1" ht="16.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3:22" s="9" customFormat="1" ht="16.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3:22" s="9" customFormat="1" ht="16.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3:22" s="9" customFormat="1" ht="16.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3:22" s="9" customFormat="1" ht="16.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3:22" s="9" customFormat="1" ht="16.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3:22" s="9" customFormat="1" ht="16.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3:22" s="9" customFormat="1" ht="16.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3:22" s="9" customFormat="1" ht="16.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3:22" s="9" customFormat="1" ht="16.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3:22" s="9" customFormat="1" ht="16.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3:22" s="9" customFormat="1" ht="16.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3:22" s="9" customFormat="1" ht="16.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3:22" s="9" customFormat="1" ht="16.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3:22" s="9" customFormat="1" ht="16.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3:22" s="9" customFormat="1" ht="16.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3:22" s="9" customFormat="1" ht="16.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3:22" s="9" customFormat="1" ht="16.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3:22" s="9" customFormat="1" ht="16.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3:22" s="9" customFormat="1" ht="16.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3:22" s="9" customFormat="1" ht="16.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3:22" s="9" customFormat="1" ht="16.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3:22" s="9" customFormat="1" ht="16.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3:22" s="9" customFormat="1" ht="16.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3:22" s="9" customFormat="1" ht="16.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3:22" s="9" customFormat="1" ht="16.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3:22" s="9" customFormat="1" ht="16.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3:22" s="9" customFormat="1" ht="16.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3:22" s="9" customFormat="1" ht="16.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3:22" s="9" customFormat="1" ht="16.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3:22" s="9" customFormat="1" ht="16.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3:22" s="9" customFormat="1" ht="16.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3:22" s="9" customFormat="1" ht="16.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3:22" s="9" customFormat="1" ht="16.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3:22" s="9" customFormat="1" ht="16.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3:22" s="9" customFormat="1" ht="16.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3:22" s="9" customFormat="1" ht="16.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3:22" s="9" customFormat="1" ht="16.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3:22" s="9" customFormat="1" ht="16.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3:22" s="9" customFormat="1" ht="16.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3:22" s="9" customFormat="1" ht="16.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3:22" s="9" customFormat="1" ht="16.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3:22" s="9" customFormat="1" ht="16.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3:22" s="9" customFormat="1" ht="16.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3:22" s="9" customFormat="1" ht="16.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3:22" s="9" customFormat="1" ht="16.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3:22" s="9" customFormat="1" ht="16.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3:22" s="9" customFormat="1" ht="16.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3:22" s="9" customFormat="1" ht="16.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3:22" s="9" customFormat="1" ht="16.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3:22" s="9" customFormat="1" ht="16.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3:22" s="9" customFormat="1" ht="16.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3:22" s="9" customFormat="1" ht="16.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3:22" s="9" customFormat="1" ht="16.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3:22" s="9" customFormat="1" ht="16.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3:22" s="9" customFormat="1" ht="16.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3:22" s="9" customFormat="1" ht="16.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3:22" s="9" customFormat="1" ht="16.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3:22" s="9" customFormat="1" ht="16.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3:22" s="9" customFormat="1" ht="16.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3:22" s="9" customFormat="1" ht="16.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3:22" s="9" customFormat="1" ht="16.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3:22" s="9" customFormat="1" ht="16.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3:22" s="9" customFormat="1" ht="16.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3:22" s="9" customFormat="1" ht="16.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3:22" s="9" customFormat="1" ht="16.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3:22" s="9" customFormat="1" ht="16.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3:22" s="9" customFormat="1" ht="16.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3:22" s="9" customFormat="1" ht="16.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3:22" s="9" customFormat="1" ht="16.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3:22" s="9" customFormat="1" ht="16.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3:22" s="9" customFormat="1" ht="16.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3:22" s="9" customFormat="1" ht="16.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3:22" s="9" customFormat="1" ht="16.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3:22" s="9" customFormat="1" ht="16.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3:22" s="9" customFormat="1" ht="16.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3:22" s="9" customFormat="1" ht="16.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3:22" s="9" customFormat="1" ht="16.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3:22" s="9" customFormat="1" ht="16.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3:22" s="9" customFormat="1" ht="16.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3:22" s="9" customFormat="1" ht="16.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3:22" s="9" customFormat="1" ht="16.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3:22" s="9" customFormat="1" ht="16.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3:22" s="9" customFormat="1" ht="16.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3:22" s="9" customFormat="1" ht="16.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3:22" s="9" customFormat="1" ht="16.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3:22" s="9" customFormat="1" ht="16.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3:22" s="9" customFormat="1" ht="16.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3:22" s="9" customFormat="1" ht="16.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3:22" s="9" customFormat="1" ht="16.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3:22" s="9" customFormat="1" ht="16.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3:22" s="9" customFormat="1" ht="16.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3:22" s="9" customFormat="1" ht="16.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3:22" s="9" customFormat="1" ht="16.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3:22" s="9" customFormat="1" ht="16.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3:22" s="9" customFormat="1" ht="16.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3:22" s="9" customFormat="1" ht="16.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3:22" s="9" customFormat="1" ht="16.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3:22" s="9" customFormat="1" ht="16.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3:22" s="9" customFormat="1" ht="16.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3:22" s="9" customFormat="1" ht="16.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3:22" s="9" customFormat="1" ht="16.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3:22" s="9" customFormat="1" ht="16.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3:22" s="9" customFormat="1" ht="16.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3:22" s="9" customFormat="1" ht="16.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3:22" s="9" customFormat="1" ht="16.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3:22" s="9" customFormat="1" ht="16.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3:22" s="9" customFormat="1" ht="16.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3:22" s="9" customFormat="1" ht="16.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3:22" s="9" customFormat="1" ht="16.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3:22" s="9" customFormat="1" ht="16.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3:22" s="9" customFormat="1" ht="16.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3:22" s="9" customFormat="1" ht="16.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3:22" s="9" customFormat="1" ht="16.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3:22" s="9" customFormat="1" ht="16.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3:22" s="9" customFormat="1" ht="16.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3:22" s="9" customFormat="1" ht="16.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3:22" s="9" customFormat="1" ht="16.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3:22" s="9" customFormat="1" ht="16.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3:22" s="9" customFormat="1" ht="16.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3:22" s="9" customFormat="1" ht="16.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3:22" s="9" customFormat="1" ht="16.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3:22" s="9" customFormat="1" ht="16.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3:22" s="9" customFormat="1" ht="16.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3:22" s="9" customFormat="1" ht="16.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3:22" s="9" customFormat="1" ht="16.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3:22" s="9" customFormat="1" ht="16.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3:22" s="9" customFormat="1" ht="16.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3:22" s="9" customFormat="1" ht="16.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3:22" s="9" customFormat="1" ht="16.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3:22" s="9" customFormat="1" ht="16.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3:22" s="9" customFormat="1" ht="16.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3:22" s="9" customFormat="1" ht="16.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3:22" s="9" customFormat="1" ht="16.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3:22" s="9" customFormat="1" ht="16.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3:22" s="9" customFormat="1" ht="16.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3:22" s="9" customFormat="1" ht="16.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3:22" s="9" customFormat="1" ht="16.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3:22" s="9" customFormat="1" ht="16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3:22" s="9" customFormat="1" ht="16.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3:22" s="9" customFormat="1" ht="16.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3:22" s="9" customFormat="1" ht="16.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3:22" s="9" customFormat="1" ht="16.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3:22" s="9" customFormat="1" ht="16.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3:22" s="9" customFormat="1" ht="16.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3:22" s="9" customFormat="1" ht="16.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3:22" s="9" customFormat="1" ht="16.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3:22" s="9" customFormat="1" ht="16.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3:22" s="9" customFormat="1" ht="16.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3:22" s="9" customFormat="1" ht="16.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3:22" s="9" customFormat="1" ht="16.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3:22" s="9" customFormat="1" ht="16.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3:22" s="9" customFormat="1" ht="16.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3:22" s="9" customFormat="1" ht="16.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3:22" s="9" customFormat="1" ht="16.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3:22" s="9" customFormat="1" ht="16.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3:22" s="9" customFormat="1" ht="16.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3:22" s="9" customFormat="1" ht="16.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3:22" s="9" customFormat="1" ht="16.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3:22" s="9" customFormat="1" ht="16.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3:22" s="9" customFormat="1" ht="16.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3:22" s="9" customFormat="1" ht="16.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3:22" s="9" customFormat="1" ht="16.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3:22" s="9" customFormat="1" ht="16.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3:22" s="9" customFormat="1" ht="16.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3:22" s="9" customFormat="1" ht="16.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3:22" s="9" customFormat="1" ht="16.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3:22" s="9" customFormat="1" ht="16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3:22" s="9" customFormat="1" ht="16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3:22" s="9" customFormat="1" ht="16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3:22" s="9" customFormat="1" ht="16.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3:22" s="9" customFormat="1" ht="16.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3:22" s="9" customFormat="1" ht="16.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3:22" s="9" customFormat="1" ht="16.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3:22" s="9" customFormat="1" ht="16.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3:22" s="9" customFormat="1" ht="16.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3:22" s="9" customFormat="1" ht="16.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3:22" s="9" customFormat="1" ht="16.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3:22" s="9" customFormat="1" ht="16.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3:22" s="9" customFormat="1" ht="16.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3:22" s="9" customFormat="1" ht="16.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3:22" s="9" customFormat="1" ht="16.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3:22" s="9" customFormat="1" ht="16.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3:22" s="9" customFormat="1" ht="16.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3:22" s="9" customFormat="1" ht="16.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3:22" s="9" customFormat="1" ht="16.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3:22" s="9" customFormat="1" ht="16.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3:22" s="9" customFormat="1" ht="16.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3:22" s="9" customFormat="1" ht="16.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</sheetData>
  <sheetProtection/>
  <mergeCells count="30">
    <mergeCell ref="E3:F3"/>
    <mergeCell ref="A35:D35"/>
    <mergeCell ref="B3:B5"/>
    <mergeCell ref="A36:D36"/>
    <mergeCell ref="A37:D37"/>
    <mergeCell ref="C3:D4"/>
    <mergeCell ref="S4:V4"/>
    <mergeCell ref="A1:V1"/>
    <mergeCell ref="K4:N4"/>
    <mergeCell ref="O4:R4"/>
    <mergeCell ref="G3:N3"/>
    <mergeCell ref="O3:V3"/>
    <mergeCell ref="G4:J4"/>
    <mergeCell ref="E4:E5"/>
    <mergeCell ref="F4:F5"/>
    <mergeCell ref="A3:A5"/>
    <mergeCell ref="A56:D56"/>
    <mergeCell ref="G42:J42"/>
    <mergeCell ref="K42:N42"/>
    <mergeCell ref="O42:R42"/>
    <mergeCell ref="A41:A43"/>
    <mergeCell ref="B41:B43"/>
    <mergeCell ref="C41:D42"/>
    <mergeCell ref="E41:F41"/>
    <mergeCell ref="G41:N41"/>
    <mergeCell ref="O41:V41"/>
    <mergeCell ref="E42:E43"/>
    <mergeCell ref="F42:F43"/>
    <mergeCell ref="A44:V44"/>
    <mergeCell ref="S42:V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  <headerFooter alignWithMargins="0">
    <oddHeader>&amp;L&amp;"Calibri,Pogrubiony"Uniwersytet Gdański
Wydział: Oceanografii i Geografii
Kierunek: Gospodarka przestrzenna
&amp;R&amp;"Calibri,Kursywa"&amp;10Załącznik nr 6c (wymagany do wniosku 
do Senatu UG w sprawie zatwierdzenia
 programu kształcenia)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5"/>
  <sheetViews>
    <sheetView zoomScale="70" zoomScaleNormal="70" zoomScalePageLayoutView="0" workbookViewId="0" topLeftCell="A1">
      <selection activeCell="AB7" sqref="AB7"/>
    </sheetView>
  </sheetViews>
  <sheetFormatPr defaultColWidth="8.8515625" defaultRowHeight="15"/>
  <cols>
    <col min="1" max="1" width="7.7109375" style="6" customWidth="1"/>
    <col min="2" max="2" width="43.7109375" style="9" customWidth="1"/>
    <col min="3" max="3" width="6.421875" style="10" customWidth="1"/>
    <col min="4" max="4" width="7.7109375" style="10" customWidth="1"/>
    <col min="5" max="6" width="8.8515625" style="10" customWidth="1"/>
    <col min="7" max="9" width="5.140625" style="10" customWidth="1"/>
    <col min="10" max="10" width="5.7109375" style="10" bestFit="1" customWidth="1"/>
    <col min="11" max="13" width="5.140625" style="10" customWidth="1"/>
    <col min="14" max="14" width="5.7109375" style="10" bestFit="1" customWidth="1"/>
    <col min="15" max="17" width="5.140625" style="10" customWidth="1"/>
    <col min="18" max="18" width="5.7109375" style="10" bestFit="1" customWidth="1"/>
    <col min="19" max="21" width="5.140625" style="10" customWidth="1"/>
    <col min="22" max="22" width="5.7109375" style="10" bestFit="1" customWidth="1"/>
    <col min="23" max="16384" width="8.8515625" style="6" customWidth="1"/>
  </cols>
  <sheetData>
    <row r="1" spans="1:32" s="9" customFormat="1" ht="16.5">
      <c r="A1" s="132" t="s">
        <v>159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Y1" s="2"/>
      <c r="Z1" s="2"/>
      <c r="AA1" s="2"/>
      <c r="AB1" s="2"/>
      <c r="AC1" s="2"/>
      <c r="AD1" s="2"/>
      <c r="AE1" s="2"/>
      <c r="AF1" s="2"/>
    </row>
    <row r="2" spans="1:22" ht="15" customHeight="1" thickBot="1">
      <c r="A2" s="3"/>
      <c r="B2" s="4"/>
      <c r="C2" s="4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7" customFormat="1" ht="18.75" customHeight="1" thickTop="1">
      <c r="A3" s="127" t="s">
        <v>0</v>
      </c>
      <c r="B3" s="130" t="s">
        <v>73</v>
      </c>
      <c r="C3" s="144" t="s">
        <v>66</v>
      </c>
      <c r="D3" s="145"/>
      <c r="E3" s="148" t="s">
        <v>65</v>
      </c>
      <c r="F3" s="149"/>
      <c r="G3" s="141" t="s">
        <v>7</v>
      </c>
      <c r="H3" s="142"/>
      <c r="I3" s="142"/>
      <c r="J3" s="142"/>
      <c r="K3" s="142"/>
      <c r="L3" s="142"/>
      <c r="M3" s="142"/>
      <c r="N3" s="143"/>
      <c r="O3" s="141" t="s">
        <v>8</v>
      </c>
      <c r="P3" s="142"/>
      <c r="Q3" s="142"/>
      <c r="R3" s="142"/>
      <c r="S3" s="142"/>
      <c r="T3" s="142"/>
      <c r="U3" s="142"/>
      <c r="V3" s="143"/>
    </row>
    <row r="4" spans="1:22" s="7" customFormat="1" ht="16.5">
      <c r="A4" s="128"/>
      <c r="B4" s="131"/>
      <c r="C4" s="146"/>
      <c r="D4" s="147"/>
      <c r="E4" s="122" t="s">
        <v>64</v>
      </c>
      <c r="F4" s="125" t="s">
        <v>6</v>
      </c>
      <c r="G4" s="153" t="s">
        <v>22</v>
      </c>
      <c r="H4" s="139"/>
      <c r="I4" s="139"/>
      <c r="J4" s="139"/>
      <c r="K4" s="139" t="s">
        <v>10</v>
      </c>
      <c r="L4" s="139"/>
      <c r="M4" s="139"/>
      <c r="N4" s="140"/>
      <c r="O4" s="153" t="s">
        <v>11</v>
      </c>
      <c r="P4" s="139"/>
      <c r="Q4" s="139"/>
      <c r="R4" s="139"/>
      <c r="S4" s="139" t="s">
        <v>12</v>
      </c>
      <c r="T4" s="139"/>
      <c r="U4" s="139"/>
      <c r="V4" s="140"/>
    </row>
    <row r="5" spans="1:22" s="7" customFormat="1" ht="17.25" thickBot="1">
      <c r="A5" s="129"/>
      <c r="B5" s="126"/>
      <c r="C5" s="16" t="s">
        <v>1</v>
      </c>
      <c r="D5" s="17" t="s">
        <v>2</v>
      </c>
      <c r="E5" s="154"/>
      <c r="F5" s="126"/>
      <c r="G5" s="16" t="s">
        <v>3</v>
      </c>
      <c r="H5" s="18" t="s">
        <v>4</v>
      </c>
      <c r="I5" s="18" t="s">
        <v>5</v>
      </c>
      <c r="J5" s="18" t="s">
        <v>6</v>
      </c>
      <c r="K5" s="18" t="s">
        <v>3</v>
      </c>
      <c r="L5" s="18" t="s">
        <v>4</v>
      </c>
      <c r="M5" s="18" t="s">
        <v>5</v>
      </c>
      <c r="N5" s="17" t="s">
        <v>6</v>
      </c>
      <c r="O5" s="16" t="s">
        <v>3</v>
      </c>
      <c r="P5" s="18" t="s">
        <v>4</v>
      </c>
      <c r="Q5" s="18" t="s">
        <v>5</v>
      </c>
      <c r="R5" s="18" t="s">
        <v>6</v>
      </c>
      <c r="S5" s="18" t="s">
        <v>3</v>
      </c>
      <c r="T5" s="18" t="s">
        <v>4</v>
      </c>
      <c r="U5" s="18" t="s">
        <v>5</v>
      </c>
      <c r="V5" s="17" t="s">
        <v>6</v>
      </c>
    </row>
    <row r="6" spans="1:22" s="40" customFormat="1" ht="17.25" thickTop="1">
      <c r="A6" s="31" t="s">
        <v>15</v>
      </c>
      <c r="B6" s="84" t="s">
        <v>136</v>
      </c>
      <c r="C6" s="32">
        <v>1</v>
      </c>
      <c r="D6" s="33"/>
      <c r="E6" s="34">
        <f aca="true" t="shared" si="0" ref="E6:E29">G6+H6+I6+K6+L6+M6+O6+P6+Q6+S6+T6+U6</f>
        <v>15</v>
      </c>
      <c r="F6" s="35">
        <f aca="true" t="shared" si="1" ref="F6:F29">J6+N6+R6+V6</f>
        <v>3</v>
      </c>
      <c r="G6" s="55">
        <v>15</v>
      </c>
      <c r="H6" s="73"/>
      <c r="I6" s="73"/>
      <c r="J6" s="55">
        <v>3</v>
      </c>
      <c r="K6" s="73"/>
      <c r="L6" s="73"/>
      <c r="M6" s="73"/>
      <c r="N6" s="74"/>
      <c r="O6" s="75"/>
      <c r="P6" s="73"/>
      <c r="Q6" s="73"/>
      <c r="R6" s="73"/>
      <c r="S6" s="73"/>
      <c r="T6" s="73"/>
      <c r="U6" s="73"/>
      <c r="V6" s="74"/>
    </row>
    <row r="7" spans="1:22" s="40" customFormat="1" ht="16.5">
      <c r="A7" s="31" t="s">
        <v>16</v>
      </c>
      <c r="B7" s="85" t="s">
        <v>137</v>
      </c>
      <c r="C7" s="42">
        <v>1</v>
      </c>
      <c r="D7" s="43"/>
      <c r="E7" s="34">
        <f t="shared" si="0"/>
        <v>50</v>
      </c>
      <c r="F7" s="35">
        <f t="shared" si="1"/>
        <v>6</v>
      </c>
      <c r="G7" s="55">
        <v>30</v>
      </c>
      <c r="H7" s="53">
        <v>20</v>
      </c>
      <c r="I7" s="53"/>
      <c r="J7" s="55">
        <v>6</v>
      </c>
      <c r="K7" s="53"/>
      <c r="L7" s="53"/>
      <c r="M7" s="53"/>
      <c r="N7" s="49"/>
      <c r="O7" s="52"/>
      <c r="P7" s="53"/>
      <c r="Q7" s="53"/>
      <c r="R7" s="53"/>
      <c r="S7" s="53"/>
      <c r="T7" s="53"/>
      <c r="U7" s="53"/>
      <c r="V7" s="49"/>
    </row>
    <row r="8" spans="1:22" s="40" customFormat="1" ht="49.5">
      <c r="A8" s="31" t="s">
        <v>62</v>
      </c>
      <c r="B8" s="85" t="s">
        <v>138</v>
      </c>
      <c r="C8" s="42">
        <v>1</v>
      </c>
      <c r="D8" s="43"/>
      <c r="E8" s="34">
        <f t="shared" si="0"/>
        <v>30</v>
      </c>
      <c r="F8" s="35">
        <f t="shared" si="1"/>
        <v>4</v>
      </c>
      <c r="G8" s="55">
        <v>15</v>
      </c>
      <c r="H8" s="53">
        <v>15</v>
      </c>
      <c r="I8" s="53"/>
      <c r="J8" s="55">
        <v>4</v>
      </c>
      <c r="K8" s="53"/>
      <c r="L8" s="53"/>
      <c r="M8" s="53"/>
      <c r="N8" s="49"/>
      <c r="O8" s="52"/>
      <c r="P8" s="53"/>
      <c r="Q8" s="53"/>
      <c r="R8" s="53"/>
      <c r="S8" s="53"/>
      <c r="T8" s="53"/>
      <c r="U8" s="53"/>
      <c r="V8" s="49"/>
    </row>
    <row r="9" spans="1:22" s="40" customFormat="1" ht="16.5">
      <c r="A9" s="31" t="s">
        <v>63</v>
      </c>
      <c r="B9" s="85" t="s">
        <v>142</v>
      </c>
      <c r="C9" s="42"/>
      <c r="D9" s="43">
        <v>1</v>
      </c>
      <c r="E9" s="34">
        <f t="shared" si="0"/>
        <v>15</v>
      </c>
      <c r="F9" s="35">
        <f t="shared" si="1"/>
        <v>2</v>
      </c>
      <c r="G9" s="55"/>
      <c r="H9" s="53">
        <v>15</v>
      </c>
      <c r="I9" s="53"/>
      <c r="J9" s="55">
        <v>2</v>
      </c>
      <c r="K9" s="53"/>
      <c r="L9" s="53"/>
      <c r="M9" s="53"/>
      <c r="N9" s="49"/>
      <c r="O9" s="52"/>
      <c r="P9" s="53"/>
      <c r="Q9" s="53"/>
      <c r="R9" s="53"/>
      <c r="S9" s="53"/>
      <c r="T9" s="53"/>
      <c r="U9" s="53"/>
      <c r="V9" s="49"/>
    </row>
    <row r="10" spans="1:22" s="40" customFormat="1" ht="16.5">
      <c r="A10" s="31" t="s">
        <v>20</v>
      </c>
      <c r="B10" s="85" t="s">
        <v>146</v>
      </c>
      <c r="C10" s="42"/>
      <c r="D10" s="43">
        <v>1</v>
      </c>
      <c r="E10" s="34">
        <f t="shared" si="0"/>
        <v>25</v>
      </c>
      <c r="F10" s="35">
        <f t="shared" si="1"/>
        <v>3</v>
      </c>
      <c r="G10" s="55">
        <v>15</v>
      </c>
      <c r="H10" s="53">
        <v>10</v>
      </c>
      <c r="I10" s="53"/>
      <c r="J10" s="55">
        <v>3</v>
      </c>
      <c r="K10" s="53"/>
      <c r="L10" s="53"/>
      <c r="M10" s="53"/>
      <c r="N10" s="49"/>
      <c r="O10" s="52"/>
      <c r="P10" s="53"/>
      <c r="Q10" s="53"/>
      <c r="R10" s="53"/>
      <c r="S10" s="53"/>
      <c r="T10" s="53"/>
      <c r="U10" s="53"/>
      <c r="V10" s="49"/>
    </row>
    <row r="11" spans="1:22" s="40" customFormat="1" ht="16.5">
      <c r="A11" s="31" t="s">
        <v>23</v>
      </c>
      <c r="B11" s="85" t="s">
        <v>148</v>
      </c>
      <c r="C11" s="42"/>
      <c r="D11" s="43">
        <v>1</v>
      </c>
      <c r="E11" s="34">
        <f t="shared" si="0"/>
        <v>10</v>
      </c>
      <c r="F11" s="35">
        <f t="shared" si="1"/>
        <v>1</v>
      </c>
      <c r="G11" s="55"/>
      <c r="H11" s="53">
        <v>10</v>
      </c>
      <c r="I11" s="53"/>
      <c r="J11" s="55">
        <v>1</v>
      </c>
      <c r="K11" s="53"/>
      <c r="L11" s="53"/>
      <c r="M11" s="53"/>
      <c r="N11" s="49"/>
      <c r="O11" s="52"/>
      <c r="P11" s="53"/>
      <c r="Q11" s="53"/>
      <c r="R11" s="53"/>
      <c r="S11" s="53"/>
      <c r="T11" s="53"/>
      <c r="U11" s="53"/>
      <c r="V11" s="49"/>
    </row>
    <row r="12" spans="1:22" s="40" customFormat="1" ht="16.5">
      <c r="A12" s="31" t="s">
        <v>25</v>
      </c>
      <c r="B12" s="83" t="s">
        <v>84</v>
      </c>
      <c r="C12" s="42"/>
      <c r="D12" s="43" t="s">
        <v>85</v>
      </c>
      <c r="E12" s="34">
        <f t="shared" si="0"/>
        <v>80</v>
      </c>
      <c r="F12" s="35">
        <f t="shared" si="1"/>
        <v>40</v>
      </c>
      <c r="G12" s="76"/>
      <c r="H12" s="53"/>
      <c r="I12" s="53">
        <v>20</v>
      </c>
      <c r="J12" s="55">
        <v>10</v>
      </c>
      <c r="K12" s="53"/>
      <c r="L12" s="53"/>
      <c r="M12" s="53">
        <v>20</v>
      </c>
      <c r="N12" s="49">
        <v>10</v>
      </c>
      <c r="O12" s="52"/>
      <c r="P12" s="53"/>
      <c r="Q12" s="53">
        <v>20</v>
      </c>
      <c r="R12" s="53">
        <v>10</v>
      </c>
      <c r="S12" s="53"/>
      <c r="T12" s="53"/>
      <c r="U12" s="53">
        <v>20</v>
      </c>
      <c r="V12" s="49">
        <v>10</v>
      </c>
    </row>
    <row r="13" spans="1:22" s="40" customFormat="1" ht="16.5">
      <c r="A13" s="31" t="s">
        <v>74</v>
      </c>
      <c r="B13" s="69" t="s">
        <v>19</v>
      </c>
      <c r="C13" s="48">
        <v>2</v>
      </c>
      <c r="D13" s="49">
        <v>1</v>
      </c>
      <c r="E13" s="50">
        <f t="shared" si="0"/>
        <v>30</v>
      </c>
      <c r="F13" s="51">
        <f t="shared" si="1"/>
        <v>2</v>
      </c>
      <c r="G13" s="77"/>
      <c r="H13" s="53">
        <v>15</v>
      </c>
      <c r="I13" s="53"/>
      <c r="J13" s="80">
        <v>1</v>
      </c>
      <c r="K13" s="55"/>
      <c r="L13" s="53">
        <v>15</v>
      </c>
      <c r="M13" s="53"/>
      <c r="N13" s="55">
        <v>1</v>
      </c>
      <c r="O13" s="52"/>
      <c r="P13" s="53"/>
      <c r="Q13" s="53"/>
      <c r="R13" s="53"/>
      <c r="S13" s="53"/>
      <c r="T13" s="53"/>
      <c r="U13" s="53"/>
      <c r="V13" s="49"/>
    </row>
    <row r="14" spans="1:22" s="40" customFormat="1" ht="33">
      <c r="A14" s="31" t="s">
        <v>26</v>
      </c>
      <c r="B14" s="86" t="s">
        <v>143</v>
      </c>
      <c r="C14" s="42">
        <v>2</v>
      </c>
      <c r="D14" s="43"/>
      <c r="E14" s="34">
        <f t="shared" si="0"/>
        <v>30</v>
      </c>
      <c r="F14" s="35">
        <f t="shared" si="1"/>
        <v>5</v>
      </c>
      <c r="G14" s="55"/>
      <c r="H14" s="53"/>
      <c r="I14" s="53"/>
      <c r="J14" s="55"/>
      <c r="K14" s="53">
        <v>15</v>
      </c>
      <c r="L14" s="53">
        <v>15</v>
      </c>
      <c r="M14" s="53"/>
      <c r="N14" s="49">
        <v>5</v>
      </c>
      <c r="O14" s="52"/>
      <c r="P14" s="53"/>
      <c r="Q14" s="53"/>
      <c r="R14" s="53"/>
      <c r="S14" s="53"/>
      <c r="T14" s="53"/>
      <c r="U14" s="53"/>
      <c r="V14" s="49"/>
    </row>
    <row r="15" spans="1:22" s="40" customFormat="1" ht="16.5">
      <c r="A15" s="31" t="s">
        <v>27</v>
      </c>
      <c r="B15" s="86" t="s">
        <v>144</v>
      </c>
      <c r="C15" s="42">
        <v>2</v>
      </c>
      <c r="D15" s="43"/>
      <c r="E15" s="34">
        <f t="shared" si="0"/>
        <v>30</v>
      </c>
      <c r="F15" s="35">
        <f t="shared" si="1"/>
        <v>4</v>
      </c>
      <c r="G15" s="55"/>
      <c r="H15" s="53"/>
      <c r="I15" s="53"/>
      <c r="J15" s="55"/>
      <c r="K15" s="53">
        <v>15</v>
      </c>
      <c r="L15" s="53">
        <v>15</v>
      </c>
      <c r="M15" s="53"/>
      <c r="N15" s="49">
        <v>4</v>
      </c>
      <c r="O15" s="52"/>
      <c r="P15" s="53"/>
      <c r="Q15" s="53"/>
      <c r="R15" s="53"/>
      <c r="S15" s="53"/>
      <c r="T15" s="53"/>
      <c r="U15" s="53"/>
      <c r="V15" s="49"/>
    </row>
    <row r="16" spans="1:22" s="40" customFormat="1" ht="16.5">
      <c r="A16" s="31" t="s">
        <v>29</v>
      </c>
      <c r="B16" s="86" t="s">
        <v>86</v>
      </c>
      <c r="C16" s="42">
        <v>2</v>
      </c>
      <c r="D16" s="43"/>
      <c r="E16" s="34">
        <f t="shared" si="0"/>
        <v>30</v>
      </c>
      <c r="F16" s="35">
        <f t="shared" si="1"/>
        <v>5</v>
      </c>
      <c r="G16" s="55"/>
      <c r="H16" s="53"/>
      <c r="I16" s="53"/>
      <c r="J16" s="55"/>
      <c r="K16" s="53">
        <v>15</v>
      </c>
      <c r="L16" s="53">
        <v>15</v>
      </c>
      <c r="M16" s="53"/>
      <c r="N16" s="49">
        <v>5</v>
      </c>
      <c r="O16" s="52"/>
      <c r="P16" s="53"/>
      <c r="Q16" s="53"/>
      <c r="R16" s="53"/>
      <c r="S16" s="53"/>
      <c r="T16" s="53"/>
      <c r="U16" s="53"/>
      <c r="V16" s="49"/>
    </row>
    <row r="17" spans="1:22" s="40" customFormat="1" ht="16.5">
      <c r="A17" s="31" t="s">
        <v>30</v>
      </c>
      <c r="B17" s="87" t="s">
        <v>140</v>
      </c>
      <c r="C17" s="42">
        <v>2</v>
      </c>
      <c r="D17" s="43"/>
      <c r="E17" s="34">
        <f t="shared" si="0"/>
        <v>30</v>
      </c>
      <c r="F17" s="35">
        <f t="shared" si="1"/>
        <v>5</v>
      </c>
      <c r="G17" s="55"/>
      <c r="H17" s="53"/>
      <c r="I17" s="53"/>
      <c r="J17" s="55"/>
      <c r="K17" s="53">
        <v>15</v>
      </c>
      <c r="L17" s="53">
        <v>15</v>
      </c>
      <c r="M17" s="53"/>
      <c r="N17" s="49">
        <v>5</v>
      </c>
      <c r="O17" s="52"/>
      <c r="P17" s="53"/>
      <c r="Q17" s="53"/>
      <c r="R17" s="53"/>
      <c r="S17" s="53"/>
      <c r="T17" s="53"/>
      <c r="U17" s="53"/>
      <c r="V17" s="49"/>
    </row>
    <row r="18" spans="1:22" s="40" customFormat="1" ht="16.5">
      <c r="A18" s="31" t="s">
        <v>31</v>
      </c>
      <c r="B18" s="86" t="s">
        <v>149</v>
      </c>
      <c r="C18" s="42">
        <v>3</v>
      </c>
      <c r="D18" s="43"/>
      <c r="E18" s="34">
        <f t="shared" si="0"/>
        <v>40</v>
      </c>
      <c r="F18" s="35">
        <f t="shared" si="1"/>
        <v>6</v>
      </c>
      <c r="G18" s="55"/>
      <c r="H18" s="53"/>
      <c r="I18" s="53"/>
      <c r="J18" s="55"/>
      <c r="K18" s="53"/>
      <c r="L18" s="53"/>
      <c r="M18" s="53"/>
      <c r="N18" s="49"/>
      <c r="O18" s="52">
        <v>20</v>
      </c>
      <c r="P18" s="53">
        <v>20</v>
      </c>
      <c r="Q18" s="53"/>
      <c r="R18" s="53">
        <v>6</v>
      </c>
      <c r="S18" s="53"/>
      <c r="T18" s="53"/>
      <c r="U18" s="53"/>
      <c r="V18" s="49"/>
    </row>
    <row r="19" spans="1:22" s="40" customFormat="1" ht="16.5">
      <c r="A19" s="31" t="s">
        <v>33</v>
      </c>
      <c r="B19" s="86" t="s">
        <v>151</v>
      </c>
      <c r="C19" s="42">
        <v>3</v>
      </c>
      <c r="D19" s="43"/>
      <c r="E19" s="34">
        <f t="shared" si="0"/>
        <v>30</v>
      </c>
      <c r="F19" s="35">
        <f t="shared" si="1"/>
        <v>5</v>
      </c>
      <c r="G19" s="76"/>
      <c r="H19" s="53"/>
      <c r="I19" s="53"/>
      <c r="J19" s="55"/>
      <c r="K19" s="53"/>
      <c r="L19" s="53"/>
      <c r="M19" s="53"/>
      <c r="N19" s="49"/>
      <c r="O19" s="52">
        <v>20</v>
      </c>
      <c r="P19" s="53">
        <v>10</v>
      </c>
      <c r="Q19" s="53"/>
      <c r="R19" s="53">
        <v>5</v>
      </c>
      <c r="S19" s="53"/>
      <c r="T19" s="53"/>
      <c r="U19" s="53"/>
      <c r="V19" s="49"/>
    </row>
    <row r="20" spans="1:22" s="40" customFormat="1" ht="33">
      <c r="A20" s="31" t="s">
        <v>34</v>
      </c>
      <c r="B20" s="86" t="s">
        <v>152</v>
      </c>
      <c r="C20" s="42"/>
      <c r="D20" s="43">
        <v>3</v>
      </c>
      <c r="E20" s="34">
        <f t="shared" si="0"/>
        <v>15</v>
      </c>
      <c r="F20" s="35">
        <f t="shared" si="1"/>
        <v>1</v>
      </c>
      <c r="G20" s="55"/>
      <c r="H20" s="53"/>
      <c r="I20" s="53"/>
      <c r="J20" s="55"/>
      <c r="K20" s="53"/>
      <c r="L20" s="53"/>
      <c r="M20" s="53"/>
      <c r="N20" s="49"/>
      <c r="O20" s="52">
        <v>15</v>
      </c>
      <c r="P20" s="53"/>
      <c r="Q20" s="53"/>
      <c r="R20" s="53">
        <v>1</v>
      </c>
      <c r="S20" s="53"/>
      <c r="T20" s="53"/>
      <c r="U20" s="53"/>
      <c r="V20" s="49"/>
    </row>
    <row r="21" spans="1:22" s="40" customFormat="1" ht="16.5">
      <c r="A21" s="31" t="s">
        <v>35</v>
      </c>
      <c r="B21" s="86" t="s">
        <v>158</v>
      </c>
      <c r="C21" s="42"/>
      <c r="D21" s="43">
        <v>3</v>
      </c>
      <c r="E21" s="34">
        <f t="shared" si="0"/>
        <v>30</v>
      </c>
      <c r="F21" s="35">
        <f t="shared" si="1"/>
        <v>4</v>
      </c>
      <c r="G21" s="76"/>
      <c r="H21" s="53"/>
      <c r="I21" s="53"/>
      <c r="J21" s="55"/>
      <c r="K21" s="53"/>
      <c r="L21" s="53"/>
      <c r="M21" s="53"/>
      <c r="N21" s="49"/>
      <c r="O21" s="52">
        <v>20</v>
      </c>
      <c r="P21" s="53">
        <v>10</v>
      </c>
      <c r="Q21" s="53"/>
      <c r="R21" s="53">
        <v>4</v>
      </c>
      <c r="S21" s="53"/>
      <c r="T21" s="53"/>
      <c r="U21" s="53"/>
      <c r="V21" s="49"/>
    </row>
    <row r="22" spans="1:22" s="40" customFormat="1" ht="16.5">
      <c r="A22" s="31" t="s">
        <v>36</v>
      </c>
      <c r="B22" s="88" t="s">
        <v>160</v>
      </c>
      <c r="C22" s="42"/>
      <c r="D22" s="43">
        <v>3</v>
      </c>
      <c r="E22" s="34">
        <f t="shared" si="0"/>
        <v>10</v>
      </c>
      <c r="F22" s="35">
        <f t="shared" si="1"/>
        <v>2</v>
      </c>
      <c r="G22" s="55"/>
      <c r="H22" s="53"/>
      <c r="I22" s="53"/>
      <c r="J22" s="55"/>
      <c r="K22" s="55"/>
      <c r="L22" s="53"/>
      <c r="M22" s="53"/>
      <c r="N22" s="55"/>
      <c r="O22" s="52">
        <v>10</v>
      </c>
      <c r="P22" s="53"/>
      <c r="Q22" s="53"/>
      <c r="R22" s="53">
        <v>2</v>
      </c>
      <c r="S22" s="53"/>
      <c r="T22" s="53"/>
      <c r="U22" s="53"/>
      <c r="V22" s="49"/>
    </row>
    <row r="23" spans="1:22" s="40" customFormat="1" ht="16.5">
      <c r="A23" s="31" t="s">
        <v>37</v>
      </c>
      <c r="B23" s="89" t="s">
        <v>160</v>
      </c>
      <c r="C23" s="42"/>
      <c r="D23" s="43">
        <v>3</v>
      </c>
      <c r="E23" s="34">
        <f t="shared" si="0"/>
        <v>10</v>
      </c>
      <c r="F23" s="35">
        <f t="shared" si="1"/>
        <v>2</v>
      </c>
      <c r="G23" s="55"/>
      <c r="H23" s="53"/>
      <c r="I23" s="53"/>
      <c r="J23" s="55"/>
      <c r="K23" s="76"/>
      <c r="L23" s="53"/>
      <c r="M23" s="53"/>
      <c r="N23" s="55"/>
      <c r="O23" s="52">
        <v>10</v>
      </c>
      <c r="P23" s="53"/>
      <c r="Q23" s="53"/>
      <c r="R23" s="53">
        <v>2</v>
      </c>
      <c r="S23" s="53"/>
      <c r="T23" s="53"/>
      <c r="U23" s="53"/>
      <c r="V23" s="49"/>
    </row>
    <row r="24" spans="1:22" s="40" customFormat="1" ht="16.5">
      <c r="A24" s="31" t="s">
        <v>38</v>
      </c>
      <c r="B24" s="86" t="s">
        <v>154</v>
      </c>
      <c r="C24" s="42">
        <v>4</v>
      </c>
      <c r="D24" s="43"/>
      <c r="E24" s="34">
        <f t="shared" si="0"/>
        <v>30</v>
      </c>
      <c r="F24" s="35">
        <f t="shared" si="1"/>
        <v>5</v>
      </c>
      <c r="G24" s="54"/>
      <c r="H24" s="53"/>
      <c r="I24" s="53"/>
      <c r="J24" s="55"/>
      <c r="K24" s="76"/>
      <c r="L24" s="53"/>
      <c r="M24" s="53"/>
      <c r="N24" s="55"/>
      <c r="O24" s="52"/>
      <c r="P24" s="53"/>
      <c r="Q24" s="53"/>
      <c r="R24" s="53"/>
      <c r="S24" s="53">
        <v>15</v>
      </c>
      <c r="T24" s="53">
        <v>15</v>
      </c>
      <c r="U24" s="53"/>
      <c r="V24" s="49">
        <v>5</v>
      </c>
    </row>
    <row r="25" spans="1:22" s="40" customFormat="1" ht="16.5">
      <c r="A25" s="31" t="s">
        <v>39</v>
      </c>
      <c r="B25" s="86" t="s">
        <v>155</v>
      </c>
      <c r="C25" s="42">
        <v>4</v>
      </c>
      <c r="D25" s="43"/>
      <c r="E25" s="34">
        <f t="shared" si="0"/>
        <v>30</v>
      </c>
      <c r="F25" s="35">
        <f t="shared" si="1"/>
        <v>5</v>
      </c>
      <c r="G25" s="52"/>
      <c r="H25" s="53"/>
      <c r="I25" s="53"/>
      <c r="J25" s="55"/>
      <c r="K25" s="76"/>
      <c r="L25" s="53"/>
      <c r="M25" s="53"/>
      <c r="N25" s="55"/>
      <c r="O25" s="52"/>
      <c r="P25" s="53"/>
      <c r="Q25" s="53"/>
      <c r="R25" s="53"/>
      <c r="S25" s="53">
        <v>15</v>
      </c>
      <c r="T25" s="53">
        <v>15</v>
      </c>
      <c r="U25" s="53"/>
      <c r="V25" s="49">
        <v>5</v>
      </c>
    </row>
    <row r="26" spans="1:22" s="40" customFormat="1" ht="16.5">
      <c r="A26" s="31" t="s">
        <v>41</v>
      </c>
      <c r="B26" s="86" t="s">
        <v>156</v>
      </c>
      <c r="C26" s="42"/>
      <c r="D26" s="43">
        <v>4</v>
      </c>
      <c r="E26" s="34">
        <f t="shared" si="0"/>
        <v>40</v>
      </c>
      <c r="F26" s="35">
        <f t="shared" si="1"/>
        <v>6</v>
      </c>
      <c r="G26" s="52"/>
      <c r="H26" s="53"/>
      <c r="I26" s="53"/>
      <c r="J26" s="53"/>
      <c r="K26" s="80"/>
      <c r="L26" s="53"/>
      <c r="M26" s="53"/>
      <c r="N26" s="81"/>
      <c r="O26" s="79"/>
      <c r="P26" s="53"/>
      <c r="Q26" s="53"/>
      <c r="R26" s="55"/>
      <c r="S26" s="53">
        <v>20</v>
      </c>
      <c r="T26" s="53">
        <v>20</v>
      </c>
      <c r="U26" s="53"/>
      <c r="V26" s="49">
        <v>6</v>
      </c>
    </row>
    <row r="27" spans="1:22" s="40" customFormat="1" ht="16.5">
      <c r="A27" s="31" t="s">
        <v>42</v>
      </c>
      <c r="B27" s="88" t="s">
        <v>160</v>
      </c>
      <c r="C27" s="42"/>
      <c r="D27" s="43">
        <v>4</v>
      </c>
      <c r="E27" s="34">
        <f t="shared" si="0"/>
        <v>10</v>
      </c>
      <c r="F27" s="35">
        <f t="shared" si="1"/>
        <v>2</v>
      </c>
      <c r="G27" s="52"/>
      <c r="H27" s="53"/>
      <c r="I27" s="53"/>
      <c r="J27" s="53"/>
      <c r="K27" s="53"/>
      <c r="L27" s="53"/>
      <c r="M27" s="53"/>
      <c r="N27" s="49"/>
      <c r="O27" s="55"/>
      <c r="P27" s="53"/>
      <c r="Q27" s="53"/>
      <c r="R27" s="55"/>
      <c r="S27" s="53">
        <v>10</v>
      </c>
      <c r="T27" s="53"/>
      <c r="U27" s="53"/>
      <c r="V27" s="49">
        <v>2</v>
      </c>
    </row>
    <row r="28" spans="1:22" s="40" customFormat="1" ht="17.25" thickBot="1">
      <c r="A28" s="31" t="s">
        <v>43</v>
      </c>
      <c r="B28" s="90" t="s">
        <v>160</v>
      </c>
      <c r="C28" s="42"/>
      <c r="D28" s="43">
        <v>4</v>
      </c>
      <c r="E28" s="34">
        <f t="shared" si="0"/>
        <v>10</v>
      </c>
      <c r="F28" s="35">
        <f t="shared" si="1"/>
        <v>2</v>
      </c>
      <c r="G28" s="52"/>
      <c r="H28" s="53"/>
      <c r="I28" s="53"/>
      <c r="J28" s="53"/>
      <c r="K28" s="53"/>
      <c r="L28" s="53"/>
      <c r="M28" s="53"/>
      <c r="N28" s="49"/>
      <c r="O28" s="55"/>
      <c r="P28" s="53"/>
      <c r="Q28" s="53"/>
      <c r="R28" s="55"/>
      <c r="S28" s="53">
        <v>10</v>
      </c>
      <c r="T28" s="53"/>
      <c r="U28" s="53"/>
      <c r="V28" s="49">
        <v>2</v>
      </c>
    </row>
    <row r="29" spans="1:22" s="8" customFormat="1" ht="18" thickBot="1" thickTop="1">
      <c r="A29" s="155" t="s">
        <v>67</v>
      </c>
      <c r="B29" s="156"/>
      <c r="C29" s="156"/>
      <c r="D29" s="157"/>
      <c r="E29" s="19">
        <f t="shared" si="0"/>
        <v>630</v>
      </c>
      <c r="F29" s="20">
        <f t="shared" si="1"/>
        <v>120</v>
      </c>
      <c r="G29" s="23">
        <f aca="true" t="shared" si="2" ref="G29:V29">SUM(G6:G28)</f>
        <v>75</v>
      </c>
      <c r="H29" s="21">
        <f t="shared" si="2"/>
        <v>85</v>
      </c>
      <c r="I29" s="21">
        <f t="shared" si="2"/>
        <v>20</v>
      </c>
      <c r="J29" s="21">
        <f t="shared" si="2"/>
        <v>30</v>
      </c>
      <c r="K29" s="21">
        <f t="shared" si="2"/>
        <v>60</v>
      </c>
      <c r="L29" s="21">
        <f t="shared" si="2"/>
        <v>75</v>
      </c>
      <c r="M29" s="21">
        <f t="shared" si="2"/>
        <v>20</v>
      </c>
      <c r="N29" s="24">
        <f t="shared" si="2"/>
        <v>30</v>
      </c>
      <c r="O29" s="23">
        <f t="shared" si="2"/>
        <v>95</v>
      </c>
      <c r="P29" s="21">
        <f t="shared" si="2"/>
        <v>40</v>
      </c>
      <c r="Q29" s="21">
        <f t="shared" si="2"/>
        <v>20</v>
      </c>
      <c r="R29" s="21">
        <f t="shared" si="2"/>
        <v>30</v>
      </c>
      <c r="S29" s="21">
        <f t="shared" si="2"/>
        <v>70</v>
      </c>
      <c r="T29" s="21">
        <f t="shared" si="2"/>
        <v>50</v>
      </c>
      <c r="U29" s="21">
        <f t="shared" si="2"/>
        <v>20</v>
      </c>
      <c r="V29" s="24">
        <f t="shared" si="2"/>
        <v>30</v>
      </c>
    </row>
    <row r="30" spans="1:22" s="8" customFormat="1" ht="17.25" thickTop="1">
      <c r="A30" s="133" t="s">
        <v>78</v>
      </c>
      <c r="B30" s="134"/>
      <c r="C30" s="134"/>
      <c r="D30" s="135"/>
      <c r="E30" s="28">
        <f>E29-E31</f>
        <v>510</v>
      </c>
      <c r="F30" s="29">
        <f>F29-F31</f>
        <v>72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8" customFormat="1" ht="17.25" thickBot="1">
      <c r="A31" s="136" t="s">
        <v>79</v>
      </c>
      <c r="B31" s="137"/>
      <c r="C31" s="137"/>
      <c r="D31" s="138"/>
      <c r="E31" s="30">
        <f>E28+E27+E23+E22+E12</f>
        <v>120</v>
      </c>
      <c r="F31" s="105">
        <f>F28+F27+F23+F22+F12</f>
        <v>48</v>
      </c>
      <c r="G31" s="22"/>
      <c r="I31" s="15"/>
      <c r="J31" s="10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10" s="9" customFormat="1" ht="17.25" thickTop="1">
      <c r="A32" s="13" t="s">
        <v>82</v>
      </c>
      <c r="H32" s="10"/>
      <c r="I32" s="10"/>
      <c r="J32" s="10"/>
    </row>
    <row r="33" spans="1:22" s="9" customFormat="1" ht="16.5">
      <c r="A33" s="12" t="s">
        <v>81</v>
      </c>
      <c r="E33" s="10"/>
      <c r="F33" s="10"/>
      <c r="I33" s="14"/>
      <c r="J33" s="14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9" customFormat="1" ht="15.75" customHeight="1">
      <c r="A34" s="6"/>
      <c r="E34" s="10"/>
      <c r="F34" s="10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9" customFormat="1" ht="15.75" customHeight="1">
      <c r="A35" s="6"/>
      <c r="B35" s="1"/>
      <c r="C35"/>
      <c r="D35"/>
      <c r="E35"/>
      <c r="F35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9" customFormat="1" ht="15.75" customHeight="1">
      <c r="A36" s="6"/>
      <c r="B36" s="1"/>
      <c r="C36"/>
      <c r="D36"/>
      <c r="E36"/>
      <c r="F3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9" customFormat="1" ht="15.75" customHeight="1">
      <c r="A37" s="6"/>
      <c r="B37" s="1"/>
      <c r="C37"/>
      <c r="D37"/>
      <c r="E37"/>
      <c r="F37"/>
      <c r="H37" s="10"/>
      <c r="I37" s="14"/>
      <c r="J37" s="14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9" customFormat="1" ht="15.75" customHeight="1">
      <c r="A38" s="6"/>
      <c r="B38" s="1"/>
      <c r="C38"/>
      <c r="D38"/>
      <c r="E38"/>
      <c r="F38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9" customFormat="1" ht="15.75" customHeight="1">
      <c r="A39" s="6"/>
      <c r="B39" s="1"/>
      <c r="C39"/>
      <c r="D39"/>
      <c r="E39"/>
      <c r="F39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2:22" s="9" customFormat="1" ht="16.5">
      <c r="B40" s="1"/>
      <c r="C40"/>
      <c r="D40"/>
      <c r="E40"/>
      <c r="F4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2:22" s="9" customFormat="1" ht="16.5">
      <c r="B41" s="1"/>
      <c r="C41"/>
      <c r="D41"/>
      <c r="E41"/>
      <c r="F4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2:22" s="9" customFormat="1" ht="16.5">
      <c r="B42" s="1"/>
      <c r="C42"/>
      <c r="D42"/>
      <c r="E42"/>
      <c r="F4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2:22" s="9" customFormat="1" ht="16.5">
      <c r="B43" s="1"/>
      <c r="C43"/>
      <c r="D43"/>
      <c r="E43"/>
      <c r="F43"/>
      <c r="G43" s="10"/>
      <c r="H43" s="10"/>
      <c r="I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3:22" s="9" customFormat="1" ht="16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3:22" s="9" customFormat="1" ht="16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3:22" s="9" customFormat="1" ht="16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3:22" s="9" customFormat="1" ht="16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3:22" s="9" customFormat="1" ht="16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3:22" s="9" customFormat="1" ht="16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3:22" s="9" customFormat="1" ht="16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3:22" s="9" customFormat="1" ht="16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3:22" s="9" customFormat="1" ht="16.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3:22" s="9" customFormat="1" ht="16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3:22" s="9" customFormat="1" ht="16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3:22" s="9" customFormat="1" ht="16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3:22" s="9" customFormat="1" ht="16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3:22" s="9" customFormat="1" ht="16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3:22" s="9" customFormat="1" ht="16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3:22" s="9" customFormat="1" ht="16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3:22" s="9" customFormat="1" ht="16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3:22" s="9" customFormat="1" ht="16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3:22" s="9" customFormat="1" ht="16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3:22" s="9" customFormat="1" ht="16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3:22" s="9" customFormat="1" ht="16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3:22" s="9" customFormat="1" ht="16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3:22" s="9" customFormat="1" ht="16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3:22" s="9" customFormat="1" ht="16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3:22" s="9" customFormat="1" ht="16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3:22" s="9" customFormat="1" ht="16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3:22" s="9" customFormat="1" ht="16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3:22" s="9" customFormat="1" ht="16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3:22" s="9" customFormat="1" ht="16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3:22" s="9" customFormat="1" ht="16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3:22" s="9" customFormat="1" ht="16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3:22" s="9" customFormat="1" ht="16.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3:22" s="9" customFormat="1" ht="16.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3:22" s="9" customFormat="1" ht="16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3:22" s="9" customFormat="1" ht="16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3:22" s="9" customFormat="1" ht="16.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3:22" s="9" customFormat="1" ht="16.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3:22" s="9" customFormat="1" ht="16.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3:22" s="9" customFormat="1" ht="16.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3:22" s="9" customFormat="1" ht="16.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3:22" s="9" customFormat="1" ht="16.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3:22" s="9" customFormat="1" ht="16.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3:22" s="9" customFormat="1" ht="16.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3:22" s="9" customFormat="1" ht="16.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3:22" s="9" customFormat="1" ht="16.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3:22" s="9" customFormat="1" ht="16.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3:22" s="9" customFormat="1" ht="16.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3:22" s="9" customFormat="1" ht="16.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3:22" s="9" customFormat="1" ht="16.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3:22" s="9" customFormat="1" ht="16.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3:22" s="9" customFormat="1" ht="16.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3:22" s="9" customFormat="1" ht="16.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3:22" s="9" customFormat="1" ht="16.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3:22" s="9" customFormat="1" ht="16.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3:22" s="9" customFormat="1" ht="16.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3:22" s="9" customFormat="1" ht="16.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3:22" s="9" customFormat="1" ht="16.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3:22" s="9" customFormat="1" ht="16.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3:22" s="9" customFormat="1" ht="16.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3:22" s="9" customFormat="1" ht="16.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3:22" s="9" customFormat="1" ht="16.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3:22" s="9" customFormat="1" ht="16.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3:22" s="9" customFormat="1" ht="16.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3:22" s="9" customFormat="1" ht="16.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3:22" s="9" customFormat="1" ht="16.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3:22" s="9" customFormat="1" ht="16.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3:22" s="9" customFormat="1" ht="16.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3:22" s="9" customFormat="1" ht="16.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3:22" s="9" customFormat="1" ht="16.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3:22" s="9" customFormat="1" ht="16.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3:22" s="9" customFormat="1" ht="16.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3:22" s="9" customFormat="1" ht="16.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3:22" s="9" customFormat="1" ht="16.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3:22" s="9" customFormat="1" ht="16.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3:22" s="9" customFormat="1" ht="16.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3:22" s="9" customFormat="1" ht="16.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3:22" s="9" customFormat="1" ht="16.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3:22" s="9" customFormat="1" ht="16.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3:22" s="9" customFormat="1" ht="16.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3:22" s="9" customFormat="1" ht="16.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3:22" s="9" customFormat="1" ht="16.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3:22" s="9" customFormat="1" ht="16.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3:22" s="9" customFormat="1" ht="16.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3:22" s="9" customFormat="1" ht="16.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3:22" s="9" customFormat="1" ht="16.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3:22" s="9" customFormat="1" ht="16.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3:22" s="9" customFormat="1" ht="16.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3:22" s="9" customFormat="1" ht="16.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3:22" s="9" customFormat="1" ht="16.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3:22" s="9" customFormat="1" ht="16.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3:22" s="9" customFormat="1" ht="16.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3:22" s="9" customFormat="1" ht="16.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3:22" s="9" customFormat="1" ht="16.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3:22" s="9" customFormat="1" ht="16.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3:22" s="9" customFormat="1" ht="16.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3:22" s="9" customFormat="1" ht="16.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3:22" s="9" customFormat="1" ht="16.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3:22" s="9" customFormat="1" ht="16.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3:22" s="9" customFormat="1" ht="16.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3:22" s="9" customFormat="1" ht="16.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3:22" s="9" customFormat="1" ht="16.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3:22" s="9" customFormat="1" ht="16.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3:22" s="9" customFormat="1" ht="16.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3:22" s="9" customFormat="1" ht="16.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3:22" s="9" customFormat="1" ht="16.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3:22" s="9" customFormat="1" ht="16.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3:22" s="9" customFormat="1" ht="16.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3:22" s="9" customFormat="1" ht="16.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3:22" s="9" customFormat="1" ht="16.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3:22" s="9" customFormat="1" ht="16.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3:22" s="9" customFormat="1" ht="16.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3:22" s="9" customFormat="1" ht="16.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3:22" s="9" customFormat="1" ht="16.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3:22" s="9" customFormat="1" ht="16.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3:22" s="9" customFormat="1" ht="16.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3:22" s="9" customFormat="1" ht="16.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3:22" s="9" customFormat="1" ht="16.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3:22" s="9" customFormat="1" ht="16.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3:22" s="9" customFormat="1" ht="16.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3:22" s="9" customFormat="1" ht="16.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3:22" s="9" customFormat="1" ht="16.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3:22" s="9" customFormat="1" ht="16.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3:22" s="9" customFormat="1" ht="16.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3:22" s="9" customFormat="1" ht="16.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3:22" s="9" customFormat="1" ht="16.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3:22" s="9" customFormat="1" ht="16.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3:22" s="9" customFormat="1" ht="16.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3:22" s="9" customFormat="1" ht="16.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3:22" s="9" customFormat="1" ht="16.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3:22" s="9" customFormat="1" ht="16.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3:22" s="9" customFormat="1" ht="16.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3:22" s="9" customFormat="1" ht="16.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3:22" s="9" customFormat="1" ht="16.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3:22" s="9" customFormat="1" ht="16.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3:22" s="9" customFormat="1" ht="16.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3:22" s="9" customFormat="1" ht="16.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3:22" s="9" customFormat="1" ht="16.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3:22" s="9" customFormat="1" ht="16.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3:22" s="9" customFormat="1" ht="16.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3:22" s="9" customFormat="1" ht="16.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3:22" s="9" customFormat="1" ht="16.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3:22" s="9" customFormat="1" ht="16.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3:22" s="9" customFormat="1" ht="16.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3:22" s="9" customFormat="1" ht="16.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3:22" s="9" customFormat="1" ht="16.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3:22" s="9" customFormat="1" ht="16.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3:22" s="9" customFormat="1" ht="16.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3:22" s="9" customFormat="1" ht="16.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3:22" s="9" customFormat="1" ht="16.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3:22" s="9" customFormat="1" ht="16.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3:22" s="9" customFormat="1" ht="16.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3:22" s="9" customFormat="1" ht="16.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3:22" s="9" customFormat="1" ht="16.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3:22" s="9" customFormat="1" ht="16.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3:22" s="9" customFormat="1" ht="16.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3:22" s="9" customFormat="1" ht="16.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3:22" s="9" customFormat="1" ht="16.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3:22" s="9" customFormat="1" ht="16.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3:22" s="9" customFormat="1" ht="16.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3:22" s="9" customFormat="1" ht="16.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3:22" s="9" customFormat="1" ht="16.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3:22" s="9" customFormat="1" ht="16.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3:22" s="9" customFormat="1" ht="16.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3:22" s="9" customFormat="1" ht="16.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3:22" s="9" customFormat="1" ht="16.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3:22" s="9" customFormat="1" ht="16.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3:22" s="9" customFormat="1" ht="16.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3:22" s="9" customFormat="1" ht="16.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3:22" s="9" customFormat="1" ht="16.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3:22" s="9" customFormat="1" ht="16.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3:22" s="9" customFormat="1" ht="16.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3:22" s="9" customFormat="1" ht="16.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3:22" s="9" customFormat="1" ht="16.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3:22" s="9" customFormat="1" ht="16.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3:22" s="9" customFormat="1" ht="16.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3:22" s="9" customFormat="1" ht="16.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3:22" s="9" customFormat="1" ht="16.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3:22" s="9" customFormat="1" ht="16.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3:22" s="9" customFormat="1" ht="16.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3:22" s="9" customFormat="1" ht="16.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3:22" s="9" customFormat="1" ht="16.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3:22" s="9" customFormat="1" ht="16.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3:22" s="9" customFormat="1" ht="16.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3:22" s="9" customFormat="1" ht="16.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3:22" s="9" customFormat="1" ht="16.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3:22" s="9" customFormat="1" ht="16.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3:22" s="9" customFormat="1" ht="16.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3:22" s="9" customFormat="1" ht="16.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3:22" s="9" customFormat="1" ht="16.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3:22" s="9" customFormat="1" ht="16.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3:22" s="9" customFormat="1" ht="16.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3:22" s="9" customFormat="1" ht="16.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3:22" s="9" customFormat="1" ht="16.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3:22" s="9" customFormat="1" ht="16.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3:22" s="9" customFormat="1" ht="16.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3:22" s="9" customFormat="1" ht="16.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3:22" s="9" customFormat="1" ht="16.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3:22" s="9" customFormat="1" ht="16.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3:22" s="9" customFormat="1" ht="16.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3:22" s="9" customFormat="1" ht="16.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3:22" s="9" customFormat="1" ht="16.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3:22" s="9" customFormat="1" ht="16.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3:22" s="9" customFormat="1" ht="16.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3:22" s="9" customFormat="1" ht="16.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3:22" s="9" customFormat="1" ht="16.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3:22" s="9" customFormat="1" ht="16.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3:22" s="9" customFormat="1" ht="16.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3:22" s="9" customFormat="1" ht="16.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3:22" s="9" customFormat="1" ht="16.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3:22" s="9" customFormat="1" ht="16.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3:22" s="9" customFormat="1" ht="16.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3:22" s="9" customFormat="1" ht="16.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3:22" s="9" customFormat="1" ht="16.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3:22" s="9" customFormat="1" ht="16.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3:22" s="9" customFormat="1" ht="16.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3:22" s="9" customFormat="1" ht="16.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3:22" s="9" customFormat="1" ht="16.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3:22" s="9" customFormat="1" ht="16.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3:22" s="9" customFormat="1" ht="16.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3:22" s="9" customFormat="1" ht="16.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3:22" s="9" customFormat="1" ht="16.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3:22" s="9" customFormat="1" ht="16.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3:22" s="9" customFormat="1" ht="16.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3:22" s="9" customFormat="1" ht="16.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3:22" s="9" customFormat="1" ht="16.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3:22" s="9" customFormat="1" ht="16.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3:22" s="9" customFormat="1" ht="16.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3:22" s="9" customFormat="1" ht="16.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3:22" s="9" customFormat="1" ht="16.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3:22" s="9" customFormat="1" ht="16.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3:22" s="9" customFormat="1" ht="16.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3:22" s="9" customFormat="1" ht="16.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</sheetData>
  <sheetProtection/>
  <mergeCells count="16">
    <mergeCell ref="S4:V4"/>
    <mergeCell ref="A1:V1"/>
    <mergeCell ref="G4:J4"/>
    <mergeCell ref="K4:N4"/>
    <mergeCell ref="O4:R4"/>
    <mergeCell ref="G3:N3"/>
    <mergeCell ref="O3:V3"/>
    <mergeCell ref="E4:E5"/>
    <mergeCell ref="F4:F5"/>
    <mergeCell ref="A30:D30"/>
    <mergeCell ref="A31:D31"/>
    <mergeCell ref="C3:D4"/>
    <mergeCell ref="E3:F3"/>
    <mergeCell ref="A29:D29"/>
    <mergeCell ref="A3:A5"/>
    <mergeCell ref="B3:B5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 alignWithMargins="0">
    <oddHeader>&amp;L&amp;"Calibri,Pogrubiony"Uniwersytet Gdański
Wydział: Oceanografii i Geografii
Kierunek: Gospodarka przestrzenna
&amp;R&amp;"Calibri,Kursywa"&amp;10Załącznik nr 6d (wymagany do wniosku 
do Senatu UG w sprawie zatwierdzenia
 programu kształcenia)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6"/>
  <sheetViews>
    <sheetView zoomScalePageLayoutView="0" workbookViewId="0" topLeftCell="A1">
      <selection activeCell="D17" sqref="D17"/>
    </sheetView>
  </sheetViews>
  <sheetFormatPr defaultColWidth="9.140625" defaultRowHeight="15"/>
  <cols>
    <col min="4" max="4" width="41.8515625" style="0" customWidth="1"/>
  </cols>
  <sheetData>
    <row r="1" spans="1:31" s="40" customFormat="1" ht="33">
      <c r="A1" s="31" t="s">
        <v>35</v>
      </c>
      <c r="B1" s="65" t="s">
        <v>68</v>
      </c>
      <c r="C1" s="42">
        <v>3</v>
      </c>
      <c r="D1" s="43"/>
      <c r="E1" s="34">
        <f aca="true" t="shared" si="0" ref="E1:E6">G1+H1+I1+K1+L1+M1+O1+P1+Q1+S1+T1+U1+W1+X1+Y1+AA1+AB1+AC1</f>
        <v>30</v>
      </c>
      <c r="F1" s="35">
        <f aca="true" t="shared" si="1" ref="F1:F6">J1+N1+R1+V1+Z1+AD1</f>
        <v>4</v>
      </c>
      <c r="G1" s="27"/>
      <c r="H1" s="45"/>
      <c r="I1" s="45"/>
      <c r="J1" s="45"/>
      <c r="K1" s="45"/>
      <c r="L1" s="45"/>
      <c r="M1" s="45"/>
      <c r="N1" s="43"/>
      <c r="O1" s="46">
        <v>20</v>
      </c>
      <c r="P1" s="45">
        <v>10</v>
      </c>
      <c r="Q1" s="45"/>
      <c r="R1" s="46">
        <v>4</v>
      </c>
      <c r="S1" s="45"/>
      <c r="T1" s="45"/>
      <c r="U1" s="45"/>
      <c r="V1" s="43"/>
      <c r="W1" s="27"/>
      <c r="X1" s="45"/>
      <c r="Y1" s="45"/>
      <c r="Z1" s="45"/>
      <c r="AA1" s="45"/>
      <c r="AB1" s="45"/>
      <c r="AC1" s="45"/>
      <c r="AD1" s="43"/>
      <c r="AE1" s="40" t="s">
        <v>167</v>
      </c>
    </row>
    <row r="2" spans="1:31" s="40" customFormat="1" ht="33">
      <c r="A2" s="41" t="s">
        <v>36</v>
      </c>
      <c r="B2" s="65" t="s">
        <v>105</v>
      </c>
      <c r="C2" s="42"/>
      <c r="D2" s="43">
        <v>3</v>
      </c>
      <c r="E2" s="34">
        <f t="shared" si="0"/>
        <v>30</v>
      </c>
      <c r="F2" s="35">
        <f t="shared" si="1"/>
        <v>3</v>
      </c>
      <c r="G2" s="27"/>
      <c r="H2" s="45"/>
      <c r="I2" s="45"/>
      <c r="J2" s="45"/>
      <c r="K2" s="45"/>
      <c r="L2" s="45"/>
      <c r="M2" s="45"/>
      <c r="N2" s="43"/>
      <c r="O2" s="46">
        <v>30</v>
      </c>
      <c r="P2" s="45"/>
      <c r="Q2" s="45"/>
      <c r="R2" s="46">
        <v>3</v>
      </c>
      <c r="S2" s="45"/>
      <c r="T2" s="45"/>
      <c r="U2" s="45"/>
      <c r="V2" s="43"/>
      <c r="W2" s="27"/>
      <c r="X2" s="45"/>
      <c r="Y2" s="45"/>
      <c r="Z2" s="45"/>
      <c r="AA2" s="45"/>
      <c r="AB2" s="45"/>
      <c r="AC2" s="45"/>
      <c r="AD2" s="43"/>
      <c r="AE2" s="40" t="s">
        <v>168</v>
      </c>
    </row>
    <row r="3" spans="1:31" s="40" customFormat="1" ht="16.5" customHeight="1">
      <c r="A3" s="41" t="s">
        <v>50</v>
      </c>
      <c r="B3" s="65" t="s">
        <v>122</v>
      </c>
      <c r="C3" s="42"/>
      <c r="D3" s="43">
        <v>5</v>
      </c>
      <c r="E3" s="34">
        <f t="shared" si="0"/>
        <v>15</v>
      </c>
      <c r="F3" s="35">
        <f t="shared" si="1"/>
        <v>2</v>
      </c>
      <c r="G3" s="27"/>
      <c r="H3" s="45"/>
      <c r="I3" s="45"/>
      <c r="J3" s="45"/>
      <c r="K3" s="45"/>
      <c r="L3" s="45"/>
      <c r="M3" s="45"/>
      <c r="N3" s="43"/>
      <c r="O3" s="27"/>
      <c r="P3" s="45"/>
      <c r="Q3" s="45"/>
      <c r="R3" s="45"/>
      <c r="S3" s="45"/>
      <c r="T3" s="45"/>
      <c r="U3" s="45"/>
      <c r="V3" s="43"/>
      <c r="W3" s="46">
        <v>15</v>
      </c>
      <c r="X3" s="45"/>
      <c r="Y3" s="45"/>
      <c r="Z3" s="46">
        <v>2</v>
      </c>
      <c r="AA3" s="45"/>
      <c r="AB3" s="45"/>
      <c r="AC3" s="45"/>
      <c r="AD3" s="43"/>
      <c r="AE3" s="40" t="s">
        <v>168</v>
      </c>
    </row>
    <row r="4" spans="1:31" s="40" customFormat="1" ht="132">
      <c r="A4" s="41" t="s">
        <v>54</v>
      </c>
      <c r="B4" s="65" t="s">
        <v>124</v>
      </c>
      <c r="C4" s="42"/>
      <c r="D4" s="43">
        <v>6</v>
      </c>
      <c r="E4" s="34">
        <f t="shared" si="0"/>
        <v>15</v>
      </c>
      <c r="F4" s="35">
        <f t="shared" si="1"/>
        <v>2</v>
      </c>
      <c r="G4" s="27"/>
      <c r="H4" s="45"/>
      <c r="I4" s="45"/>
      <c r="J4" s="45"/>
      <c r="K4" s="45"/>
      <c r="L4" s="45"/>
      <c r="M4" s="45"/>
      <c r="N4" s="43"/>
      <c r="O4" s="27"/>
      <c r="P4" s="45"/>
      <c r="Q4" s="45"/>
      <c r="R4" s="45"/>
      <c r="S4" s="45"/>
      <c r="T4" s="45"/>
      <c r="U4" s="45"/>
      <c r="V4" s="43"/>
      <c r="W4" s="46"/>
      <c r="X4" s="45"/>
      <c r="Y4" s="45"/>
      <c r="Z4" s="46"/>
      <c r="AA4" s="45">
        <v>15</v>
      </c>
      <c r="AB4" s="45"/>
      <c r="AC4" s="45"/>
      <c r="AD4" s="43">
        <v>2</v>
      </c>
      <c r="AE4" s="40" t="s">
        <v>168</v>
      </c>
    </row>
    <row r="5" spans="1:31" s="40" customFormat="1" ht="16.5" customHeight="1">
      <c r="A5" s="41" t="s">
        <v>47</v>
      </c>
      <c r="B5" s="65" t="s">
        <v>118</v>
      </c>
      <c r="C5" s="42">
        <v>5</v>
      </c>
      <c r="D5" s="43"/>
      <c r="E5" s="34">
        <f t="shared" si="0"/>
        <v>30</v>
      </c>
      <c r="F5" s="35">
        <f t="shared" si="1"/>
        <v>4</v>
      </c>
      <c r="G5" s="27"/>
      <c r="H5" s="45"/>
      <c r="I5" s="45"/>
      <c r="J5" s="45"/>
      <c r="K5" s="45"/>
      <c r="L5" s="45"/>
      <c r="M5" s="45"/>
      <c r="N5" s="43"/>
      <c r="O5" s="27"/>
      <c r="P5" s="45"/>
      <c r="Q5" s="45"/>
      <c r="R5" s="45"/>
      <c r="S5" s="45"/>
      <c r="T5" s="45"/>
      <c r="U5" s="45"/>
      <c r="V5" s="43"/>
      <c r="W5" s="46">
        <v>30</v>
      </c>
      <c r="X5" s="45"/>
      <c r="Y5" s="45"/>
      <c r="Z5" s="46">
        <v>4</v>
      </c>
      <c r="AA5" s="45"/>
      <c r="AB5" s="45"/>
      <c r="AC5" s="45"/>
      <c r="AD5" s="43"/>
      <c r="AE5" s="40" t="s">
        <v>169</v>
      </c>
    </row>
    <row r="6" spans="1:31" s="40" customFormat="1" ht="16.5" customHeight="1">
      <c r="A6" s="41" t="s">
        <v>48</v>
      </c>
      <c r="B6" s="65" t="s">
        <v>119</v>
      </c>
      <c r="C6" s="42">
        <v>5</v>
      </c>
      <c r="D6" s="43"/>
      <c r="E6" s="34">
        <f t="shared" si="0"/>
        <v>30</v>
      </c>
      <c r="F6" s="35">
        <f t="shared" si="1"/>
        <v>4</v>
      </c>
      <c r="G6" s="27"/>
      <c r="H6" s="45"/>
      <c r="I6" s="45"/>
      <c r="J6" s="45"/>
      <c r="K6" s="45"/>
      <c r="L6" s="45"/>
      <c r="M6" s="45"/>
      <c r="N6" s="43"/>
      <c r="O6" s="27"/>
      <c r="P6" s="45"/>
      <c r="Q6" s="45"/>
      <c r="R6" s="45"/>
      <c r="S6" s="45"/>
      <c r="T6" s="45"/>
      <c r="U6" s="45"/>
      <c r="V6" s="43"/>
      <c r="W6" s="46">
        <v>20</v>
      </c>
      <c r="X6" s="45">
        <v>10</v>
      </c>
      <c r="Y6" s="45"/>
      <c r="Z6" s="46">
        <v>4</v>
      </c>
      <c r="AA6" s="45"/>
      <c r="AB6" s="45"/>
      <c r="AC6" s="45"/>
      <c r="AD6" s="43"/>
      <c r="AE6" s="40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ocemaw</dc:creator>
  <cp:keywords/>
  <dc:description/>
  <cp:lastModifiedBy>a.bielińska</cp:lastModifiedBy>
  <cp:lastPrinted>2012-03-27T22:10:44Z</cp:lastPrinted>
  <dcterms:created xsi:type="dcterms:W3CDTF">2012-02-20T13:28:53Z</dcterms:created>
  <dcterms:modified xsi:type="dcterms:W3CDTF">2012-04-12T08:44:54Z</dcterms:modified>
  <cp:category/>
  <cp:version/>
  <cp:contentType/>
  <cp:contentStatus/>
</cp:coreProperties>
</file>